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3"/>
  </bookViews>
  <sheets>
    <sheet name="安防1" sheetId="1" r:id="rId1"/>
    <sheet name="提质1" sheetId="2" r:id="rId2"/>
    <sheet name="提质2" sheetId="3" r:id="rId3"/>
    <sheet name="安防2" sheetId="4" r:id="rId4"/>
  </sheets>
  <definedNames>
    <definedName name="_xlnm.Print_Titles" localSheetId="2">提质2!$1:$6</definedName>
    <definedName name="_xlnm.Print_Titles" localSheetId="3">安防2!$1:$6</definedName>
  </definedNames>
  <calcPr calcId="144525"/>
</workbook>
</file>

<file path=xl/sharedStrings.xml><?xml version="1.0" encoding="utf-8"?>
<sst xmlns="http://schemas.openxmlformats.org/spreadsheetml/2006/main" count="1351" uniqueCount="443">
  <si>
    <t>附件1</t>
  </si>
  <si>
    <t>2022年湖南省农村公路安防设施目标完成汇总表</t>
  </si>
  <si>
    <t>填报单位:鼎城区交通运输局</t>
  </si>
  <si>
    <t>县市区名称</t>
  </si>
  <si>
    <t>2022年目标</t>
  </si>
  <si>
    <t>2022年完成情况</t>
  </si>
  <si>
    <t>里程          (公里)</t>
  </si>
  <si>
    <t>完成投资             (万元)</t>
  </si>
  <si>
    <t>完成里程百分比（%）</t>
  </si>
  <si>
    <t>完成投资百分比（%）</t>
  </si>
  <si>
    <t>合格里程  (公里)</t>
  </si>
  <si>
    <t>合格率      (%)</t>
  </si>
  <si>
    <t>鼎城区</t>
  </si>
  <si>
    <t>单位负责人：李勇</t>
  </si>
  <si>
    <t>填报人:陈剑                             联系电话:7383891</t>
  </si>
  <si>
    <t>说明：该表完成情况按截至12月20日的数据统计填报。</t>
  </si>
  <si>
    <t>填报日期:2022年11 月 15 日</t>
  </si>
  <si>
    <t>2022年湖南省农村公路提质改造目标完成汇总表</t>
  </si>
  <si>
    <t>建设里程          (公里)</t>
  </si>
  <si>
    <t>合计</t>
  </si>
  <si>
    <t>乡镇通三级路</t>
  </si>
  <si>
    <t>旅游、资源、产业路</t>
  </si>
  <si>
    <t>新村与撤并村间便捷连通路</t>
  </si>
  <si>
    <t>合格率       (%)</t>
  </si>
  <si>
    <t>完成投资            (万元)</t>
  </si>
  <si>
    <t>解决通三级路乡镇个数（个）</t>
  </si>
  <si>
    <t>解决景点、产业区节点数（个）</t>
  </si>
  <si>
    <t>解决通合并村个数（个）</t>
  </si>
  <si>
    <t>单位负责人：</t>
  </si>
  <si>
    <t xml:space="preserve"> 李勇              填报人:陈剑                          联系电话:7382891                                  填报日期:2022年 11 月 15 日</t>
  </si>
  <si>
    <t>说明：该表完成情况要求按截至12月20日的数据统计填报。</t>
  </si>
  <si>
    <t>附件2</t>
  </si>
  <si>
    <t>2022年湖南省农村公路提质改造项目完成情况一览表</t>
  </si>
  <si>
    <t>填报单位:</t>
  </si>
  <si>
    <t>序号</t>
  </si>
  <si>
    <t>项目名称</t>
  </si>
  <si>
    <t>项目所在地</t>
  </si>
  <si>
    <t>国省规划、计划情况(建设规模)</t>
  </si>
  <si>
    <t>完成里程、标准和投资</t>
  </si>
  <si>
    <t>本年到位资金(万元)</t>
  </si>
  <si>
    <t>项目联系人</t>
  </si>
  <si>
    <t>备注</t>
  </si>
  <si>
    <t>县市区</t>
  </si>
  <si>
    <t>乡镇</t>
  </si>
  <si>
    <t>建制村</t>
  </si>
  <si>
    <t>文号</t>
  </si>
  <si>
    <t>路线编码</t>
  </si>
  <si>
    <t>路线里程(公里)</t>
  </si>
  <si>
    <t>中央   投资</t>
  </si>
  <si>
    <t>省投资</t>
  </si>
  <si>
    <t>市州   配套</t>
  </si>
  <si>
    <t>县市区配套</t>
  </si>
  <si>
    <t>乡镇   配套</t>
  </si>
  <si>
    <t>其它</t>
  </si>
  <si>
    <t>姓名</t>
  </si>
  <si>
    <t>联系电话</t>
  </si>
  <si>
    <t>小计</t>
  </si>
  <si>
    <t>便捷连通路</t>
  </si>
  <si>
    <t>里程(公里)</t>
  </si>
  <si>
    <t>投资   (万元)</t>
  </si>
  <si>
    <t>解决通三级路乡镇名称</t>
  </si>
  <si>
    <t>宽度（米）</t>
  </si>
  <si>
    <t>路面类型</t>
  </si>
  <si>
    <t>技术等级</t>
  </si>
  <si>
    <t>解决景点、产业区节点名称</t>
  </si>
  <si>
    <t>解决通合并村名称</t>
  </si>
  <si>
    <t>总计</t>
  </si>
  <si>
    <t>中河口镇通三级路</t>
  </si>
  <si>
    <t>中河口镇</t>
  </si>
  <si>
    <t>中河口村</t>
  </si>
  <si>
    <t>湘交综规〔2021〕240号</t>
  </si>
  <si>
    <t>Y223430703</t>
  </si>
  <si>
    <t>沥青路面</t>
  </si>
  <si>
    <t>三级</t>
  </si>
  <si>
    <t>鼎城区黄土店云峰竹海旅游集散公路2</t>
  </si>
  <si>
    <t>黄土店镇</t>
  </si>
  <si>
    <t>云峰山</t>
  </si>
  <si>
    <t>x041430703</t>
  </si>
  <si>
    <t>沥青混凝土</t>
  </si>
  <si>
    <t>四级</t>
  </si>
  <si>
    <t>李勇</t>
  </si>
  <si>
    <t>蔡家岗黄山峪村油茶基地公路</t>
  </si>
  <si>
    <t>蔡家岗</t>
  </si>
  <si>
    <t>花园</t>
  </si>
  <si>
    <t>Y014430703</t>
  </si>
  <si>
    <t>鼎城区尧天坪镇尧天坪村花木种植基地连接路</t>
  </si>
  <si>
    <t>尧天坪镇</t>
  </si>
  <si>
    <t>尧天坪</t>
  </si>
  <si>
    <t>x009430703</t>
  </si>
  <si>
    <t>鼎城区草坪镇优质稻培育园连接路</t>
  </si>
  <si>
    <t>草坪</t>
  </si>
  <si>
    <t>三角堆</t>
  </si>
  <si>
    <t>y004430703</t>
  </si>
  <si>
    <t>鼎城区蒿子港精优稻产区（长安4组-仁和村部））连接路</t>
  </si>
  <si>
    <t>蒿子港</t>
  </si>
  <si>
    <t>长安村</t>
  </si>
  <si>
    <t>Y212430703</t>
  </si>
  <si>
    <t>水泥混凝土</t>
  </si>
  <si>
    <t>鼎城区周家店镇团垱坪乐享生猪养殖基地连接路</t>
  </si>
  <si>
    <t>周家店</t>
  </si>
  <si>
    <t>团垱坪</t>
  </si>
  <si>
    <t>V007430703</t>
  </si>
  <si>
    <t>鼎城区吉祥休闲农庄（常德市鼎城区吉祥休闲山庄）通景路</t>
  </si>
  <si>
    <t>花岩溪国家森林公园管理处</t>
  </si>
  <si>
    <t>花岩溪</t>
  </si>
  <si>
    <t>Y607430703</t>
  </si>
  <si>
    <t>6</t>
  </si>
  <si>
    <t>鼎城区现代农业周家店大砖桥茶油基地连接路</t>
  </si>
  <si>
    <t>大砖桥</t>
  </si>
  <si>
    <t>X073430703</t>
  </si>
  <si>
    <t>鼎城区谢家铺施家陂香米种植基地连接路</t>
  </si>
  <si>
    <t>谢家铺</t>
  </si>
  <si>
    <t>施家陂</t>
  </si>
  <si>
    <t>Y661430703</t>
  </si>
  <si>
    <t>鼎城区许家桥乡广城山村油茶种植基地道路</t>
  </si>
  <si>
    <t>许家桥乡</t>
  </si>
  <si>
    <t>广城山村</t>
  </si>
  <si>
    <t>C355430703</t>
  </si>
  <si>
    <t>鼎城区草坪镇丁家坪优质稻培育园连接路</t>
  </si>
  <si>
    <t>丁家坪</t>
  </si>
  <si>
    <t>y669430703</t>
  </si>
  <si>
    <t>鼎城区尧天坪镇下午冲苗木基地连接路</t>
  </si>
  <si>
    <t>-</t>
  </si>
  <si>
    <t>Y002430703</t>
  </si>
  <si>
    <t>鼎城区尧天坪镇花莲冲村花木种植基地连接路</t>
  </si>
  <si>
    <t>花莲冲</t>
  </si>
  <si>
    <t>鼎城区镇德桥乔家岗香米种植基地连接路</t>
  </si>
  <si>
    <t>镇德桥</t>
  </si>
  <si>
    <t>乔家岗</t>
  </si>
  <si>
    <t>y215430703</t>
  </si>
  <si>
    <t>鼎城区现代农业产业园区道路（新建段9）</t>
  </si>
  <si>
    <t>刘家桥</t>
  </si>
  <si>
    <t>V089</t>
  </si>
  <si>
    <t>鼎城区现代农业产业园区道路（卧龙岗4组-同心坝）</t>
  </si>
  <si>
    <t>卧龙岗</t>
  </si>
  <si>
    <t>CB79430703</t>
  </si>
  <si>
    <t>鼎城区现代农业产业园区道路（新建段1）</t>
  </si>
  <si>
    <t>V090</t>
  </si>
  <si>
    <t>鼎城区牛鼻滩镇高产棉培育基地道路</t>
  </si>
  <si>
    <t>牛鼻滩</t>
  </si>
  <si>
    <t>栏马口村</t>
  </si>
  <si>
    <t>Y224430703</t>
  </si>
  <si>
    <t>鼎城区现代农业产业园道路（天花园-童家冲）</t>
  </si>
  <si>
    <t>花岩溪镇</t>
  </si>
  <si>
    <t>党家庵</t>
  </si>
  <si>
    <t>V002430703</t>
  </si>
  <si>
    <t>鼎城区尧天坪镇朱家冲村竹笋种植基地道路</t>
  </si>
  <si>
    <t>朱家冲村</t>
  </si>
  <si>
    <t>Y250430703</t>
  </si>
  <si>
    <t>鼎城区蔡家岗黄山峪村花木基地连接路</t>
  </si>
  <si>
    <t>黄山峪村</t>
  </si>
  <si>
    <t>蔡家岗油茶基地大银岗村公路</t>
  </si>
  <si>
    <t>大银岗</t>
  </si>
  <si>
    <t>Y231430703</t>
  </si>
  <si>
    <t>谢家铺赵家庵红米种植实验基地连接路</t>
  </si>
  <si>
    <t>赵家庵村</t>
  </si>
  <si>
    <t>V088</t>
  </si>
  <si>
    <t>鼎城区黄土店镇新桥村油茶种植基地2	连接路</t>
  </si>
  <si>
    <t>新桥村</t>
  </si>
  <si>
    <t>V001430703</t>
  </si>
  <si>
    <t>鼎城区红烨旅游景区通景公路</t>
  </si>
  <si>
    <t>石板滩</t>
  </si>
  <si>
    <t>拾柴坡村委会</t>
  </si>
  <si>
    <t>V003430703</t>
  </si>
  <si>
    <t>鼎城区现代农业产业园区道路（高峰1组-1组）</t>
  </si>
  <si>
    <t>高峰</t>
  </si>
  <si>
    <t>V004430703</t>
  </si>
  <si>
    <t>鼎城区现代农业产业园区道路（新建段4）</t>
  </si>
  <si>
    <t>嚎口村</t>
  </si>
  <si>
    <t>V005430703</t>
  </si>
  <si>
    <t>鼎城区现代农业产业园区道路（走马岗11组-8组）</t>
  </si>
  <si>
    <t>韩公渡镇</t>
  </si>
  <si>
    <t>走马岗</t>
  </si>
  <si>
    <t>CC35430703</t>
  </si>
  <si>
    <t>花岩溪镇青山沟旅游公路</t>
  </si>
  <si>
    <t>铁山坪村</t>
  </si>
  <si>
    <t>y260430703</t>
  </si>
  <si>
    <t>双桥坪黑玉米基地双堰堤村公路</t>
  </si>
  <si>
    <t>双桥坪</t>
  </si>
  <si>
    <t>双堰堤</t>
  </si>
  <si>
    <t>Y234430703</t>
  </si>
  <si>
    <t>周家店白鹤寺桑椹产业园连接路</t>
  </si>
  <si>
    <t>白鹤寺村</t>
  </si>
  <si>
    <t>CB34430703</t>
  </si>
  <si>
    <t>鼎城区现代农业产业园区道路（新建段5）</t>
  </si>
  <si>
    <t>新时堰</t>
  </si>
  <si>
    <t>V006430703</t>
  </si>
  <si>
    <t>鼎城区蒿子港镇富美村稻虾养殖基地道路</t>
  </si>
  <si>
    <t>富美</t>
  </si>
  <si>
    <t>Y662430703</t>
  </si>
  <si>
    <t>产业路</t>
  </si>
  <si>
    <t>草坪镇</t>
  </si>
  <si>
    <t>枫林口村</t>
  </si>
  <si>
    <t>Y017430703</t>
  </si>
  <si>
    <t>放羊坪村</t>
  </si>
  <si>
    <t>C379430703</t>
  </si>
  <si>
    <t>周家店镇</t>
  </si>
  <si>
    <t>大砖桥村</t>
  </si>
  <si>
    <t>蔡家岗大银岗村与撤并村连通路</t>
  </si>
  <si>
    <t>蔡家岗镇</t>
  </si>
  <si>
    <t>大银岗村</t>
  </si>
  <si>
    <t>c600430703</t>
  </si>
  <si>
    <t>蔡家岗五里溪村与撤并村连通路</t>
  </si>
  <si>
    <t>五里溪</t>
  </si>
  <si>
    <t>vo06430703</t>
  </si>
  <si>
    <t>蔡家岗尹家坪村与撤并村连通路</t>
  </si>
  <si>
    <t>尹家坪村</t>
  </si>
  <si>
    <t>vo24430703</t>
  </si>
  <si>
    <t>蔡家岗镇花园村与撤并村连通路</t>
  </si>
  <si>
    <t>花园村</t>
  </si>
  <si>
    <t>c35a430703</t>
  </si>
  <si>
    <r>
      <rPr>
        <sz val="9"/>
        <color theme="1"/>
        <rFont val="宋体"/>
        <charset val="134"/>
      </rPr>
      <t>蔡家岗镇花园村与撤并村连通路</t>
    </r>
    <r>
      <rPr>
        <sz val="9"/>
        <color theme="1"/>
        <rFont val="Arial"/>
        <charset val="0"/>
      </rPr>
      <t>2</t>
    </r>
  </si>
  <si>
    <t>vo29430703</t>
  </si>
  <si>
    <r>
      <rPr>
        <sz val="9"/>
        <color theme="1"/>
        <rFont val="宋体"/>
        <charset val="134"/>
      </rPr>
      <t>蔡家岗镇花园村与撤并村连通路</t>
    </r>
    <r>
      <rPr>
        <sz val="9"/>
        <color theme="1"/>
        <rFont val="Arial"/>
        <charset val="0"/>
      </rPr>
      <t>3</t>
    </r>
  </si>
  <si>
    <t>vo30430703</t>
  </si>
  <si>
    <r>
      <rPr>
        <sz val="9"/>
        <color theme="1"/>
        <rFont val="宋体"/>
        <charset val="134"/>
      </rPr>
      <t>蔡家岗镇花园村与撤并村连通路</t>
    </r>
    <r>
      <rPr>
        <sz val="9"/>
        <color theme="1"/>
        <rFont val="Arial"/>
        <charset val="0"/>
      </rPr>
      <t>4</t>
    </r>
  </si>
  <si>
    <t>V012430703</t>
  </si>
  <si>
    <r>
      <rPr>
        <sz val="9"/>
        <color theme="1"/>
        <rFont val="宋体"/>
        <charset val="134"/>
      </rPr>
      <t>蔡家岗镇花园村与撤并村连通路</t>
    </r>
    <r>
      <rPr>
        <sz val="9"/>
        <color theme="1"/>
        <rFont val="Arial"/>
        <charset val="0"/>
      </rPr>
      <t>5</t>
    </r>
  </si>
  <si>
    <t>V011430703</t>
  </si>
  <si>
    <t>草坪镇夹溪岭村与撤并村便捷连通路</t>
  </si>
  <si>
    <t>夹溪岭村</t>
  </si>
  <si>
    <t>v538430703</t>
  </si>
  <si>
    <t>草坪镇兴隆街村与撤并村便捷连通路</t>
  </si>
  <si>
    <t>兴隆街村</t>
  </si>
  <si>
    <t>vc07430703</t>
  </si>
  <si>
    <t>韩公渡城址村与撤并村便捷连通路</t>
  </si>
  <si>
    <t>韩公渡</t>
  </si>
  <si>
    <t>城址村</t>
  </si>
  <si>
    <t>vh31430703</t>
  </si>
  <si>
    <t>韩公渡株木山村与撤并村便捷连通路</t>
  </si>
  <si>
    <t>株木山</t>
  </si>
  <si>
    <t>c145430703</t>
  </si>
  <si>
    <t>花岩溪镇党家庵村与撤并村便捷连通路</t>
  </si>
  <si>
    <t>y995430703</t>
  </si>
  <si>
    <r>
      <rPr>
        <sz val="9"/>
        <color theme="1"/>
        <rFont val="宋体"/>
        <charset val="134"/>
      </rPr>
      <t>黄土店镇陡水坡村与撤并村便捷连通路</t>
    </r>
    <r>
      <rPr>
        <sz val="9"/>
        <color theme="1"/>
        <rFont val="Arial"/>
        <charset val="0"/>
      </rPr>
      <t>2</t>
    </r>
  </si>
  <si>
    <t>陡水坡</t>
  </si>
  <si>
    <t>v687430703</t>
  </si>
  <si>
    <t>黄土店镇官仓村与撤并村便捷连通路</t>
  </si>
  <si>
    <t>官仓村</t>
  </si>
  <si>
    <t>y630430703</t>
  </si>
  <si>
    <t>黄土店镇湖堤村与撤并村便捷连通路</t>
  </si>
  <si>
    <t>湖堤村</t>
  </si>
  <si>
    <t>vt10430703</t>
  </si>
  <si>
    <t>黄土店镇金城堡村与撤并村便捷连通路</t>
  </si>
  <si>
    <t>金城堡</t>
  </si>
  <si>
    <t>c648430703</t>
  </si>
  <si>
    <t>黄土店镇清水冲村与撤并村便捷连通路</t>
  </si>
  <si>
    <t>清水冲</t>
  </si>
  <si>
    <t>vt30430703</t>
  </si>
  <si>
    <r>
      <rPr>
        <sz val="9"/>
        <color theme="1"/>
        <rFont val="宋体"/>
        <charset val="134"/>
      </rPr>
      <t>黄土店镇清水冲村与撤并村便捷连通路</t>
    </r>
    <r>
      <rPr>
        <sz val="9"/>
        <color theme="1"/>
        <rFont val="Arial"/>
        <charset val="0"/>
      </rPr>
      <t>2</t>
    </r>
  </si>
  <si>
    <t>v673430703</t>
  </si>
  <si>
    <t>黄土店镇云峰山村与撤并村便捷连通路</t>
  </si>
  <si>
    <t>云峰山村</t>
  </si>
  <si>
    <t>v661430703</t>
  </si>
  <si>
    <r>
      <rPr>
        <sz val="9"/>
        <color theme="1"/>
        <rFont val="宋体"/>
        <charset val="134"/>
      </rPr>
      <t>黄土店镇云峰山村与撤并村便捷连通路</t>
    </r>
    <r>
      <rPr>
        <sz val="9"/>
        <color theme="1"/>
        <rFont val="Arial"/>
        <charset val="0"/>
      </rPr>
      <t>2</t>
    </r>
  </si>
  <si>
    <t>v667430703</t>
  </si>
  <si>
    <t>牛鼻滩镇白洋湖村村与撤并村便捷连通路2</t>
  </si>
  <si>
    <t>牛鼻滩镇</t>
  </si>
  <si>
    <t>白洋湖村</t>
  </si>
  <si>
    <t>C553430703</t>
  </si>
  <si>
    <r>
      <rPr>
        <sz val="9"/>
        <color theme="1"/>
        <rFont val="宋体"/>
        <charset val="134"/>
      </rPr>
      <t>牛鼻滩镇白洋湖村村与撤并村便捷连通路</t>
    </r>
    <r>
      <rPr>
        <sz val="9"/>
        <color theme="1"/>
        <rFont val="Arial"/>
        <charset val="0"/>
      </rPr>
      <t>2</t>
    </r>
  </si>
  <si>
    <t>C554430703</t>
  </si>
  <si>
    <t>牛鼻滩镇谈家河村与撤并村便捷连通路</t>
  </si>
  <si>
    <t>谈家河</t>
  </si>
  <si>
    <t>v388430703</t>
  </si>
  <si>
    <t>牛鼻滩镇芷湾村村与撤并村便捷连通路</t>
  </si>
  <si>
    <t>芷湾村</t>
  </si>
  <si>
    <t>C83A430703</t>
  </si>
  <si>
    <r>
      <rPr>
        <sz val="9"/>
        <color theme="1"/>
        <rFont val="宋体"/>
        <charset val="134"/>
      </rPr>
      <t>牛鼻滩镇芷湾村村与撤并村便捷连通路</t>
    </r>
    <r>
      <rPr>
        <sz val="9"/>
        <color theme="1"/>
        <rFont val="Arial"/>
        <charset val="0"/>
      </rPr>
      <t>2</t>
    </r>
  </si>
  <si>
    <t>V253430703</t>
  </si>
  <si>
    <t>十美堂镇白泥洲村与撤并村便捷连通路</t>
  </si>
  <si>
    <t>十美堂镇</t>
  </si>
  <si>
    <t>白泥洲村</t>
  </si>
  <si>
    <t>V117430703</t>
  </si>
  <si>
    <r>
      <rPr>
        <sz val="9"/>
        <color theme="1"/>
        <rFont val="宋体"/>
        <charset val="134"/>
      </rPr>
      <t>十美堂镇白泥洲村与撤并村便捷连通路</t>
    </r>
    <r>
      <rPr>
        <sz val="9"/>
        <color theme="1"/>
        <rFont val="Arial"/>
        <charset val="0"/>
      </rPr>
      <t>2</t>
    </r>
  </si>
  <si>
    <t>C59B430703</t>
  </si>
  <si>
    <t>十美堂镇邓家窖村与撤并村便捷连通路</t>
  </si>
  <si>
    <t>邓家窖村</t>
  </si>
  <si>
    <t>VM09430703</t>
  </si>
  <si>
    <r>
      <rPr>
        <sz val="9"/>
        <color theme="1"/>
        <rFont val="宋体"/>
        <charset val="134"/>
      </rPr>
      <t>十美堂镇庆福村与撤并村便捷连通路</t>
    </r>
    <r>
      <rPr>
        <sz val="9"/>
        <color theme="1"/>
        <rFont val="Arial"/>
        <charset val="0"/>
      </rPr>
      <t>2</t>
    </r>
  </si>
  <si>
    <t>庆福村</t>
  </si>
  <si>
    <t>VM24430703</t>
  </si>
  <si>
    <t>十美堂镇胜利村与撤并村便捷连通路</t>
  </si>
  <si>
    <t>胜利村</t>
  </si>
  <si>
    <t>CH75430703</t>
  </si>
  <si>
    <t>十美堂镇同兴村与撤并村便捷连通路</t>
  </si>
  <si>
    <t>同兴村</t>
  </si>
  <si>
    <t>V027430703</t>
  </si>
  <si>
    <t>十美堂镇一港村与撤并村便捷连通路</t>
  </si>
  <si>
    <t>一港村</t>
  </si>
  <si>
    <t>V028430703</t>
  </si>
  <si>
    <t>十美堂镇紫流村与撤并村便捷连通路</t>
  </si>
  <si>
    <t>紫流村</t>
  </si>
  <si>
    <t>Y585430703</t>
  </si>
  <si>
    <r>
      <rPr>
        <sz val="9"/>
        <color theme="1"/>
        <rFont val="宋体"/>
        <charset val="134"/>
      </rPr>
      <t>十美堂镇紫流村与撤并村便捷连通路</t>
    </r>
    <r>
      <rPr>
        <sz val="9"/>
        <color theme="1"/>
        <rFont val="Arial"/>
        <charset val="0"/>
      </rPr>
      <t>2</t>
    </r>
  </si>
  <si>
    <t>V099430703</t>
  </si>
  <si>
    <t>石公桥镇丁家垸村与撤并村便捷连通路</t>
  </si>
  <si>
    <t>石公桥镇</t>
  </si>
  <si>
    <t>丁家垸村</t>
  </si>
  <si>
    <t>V169430703</t>
  </si>
  <si>
    <r>
      <rPr>
        <sz val="9"/>
        <color theme="1"/>
        <rFont val="宋体"/>
        <charset val="134"/>
      </rPr>
      <t>石公桥镇丁家垸村与撤并村便捷连通路</t>
    </r>
    <r>
      <rPr>
        <sz val="9"/>
        <color theme="1"/>
        <rFont val="Arial"/>
        <charset val="0"/>
      </rPr>
      <t>2</t>
    </r>
  </si>
  <si>
    <t>V030430703</t>
  </si>
  <si>
    <t>石公桥镇贵家铺村与撤并村便捷连通路</t>
  </si>
  <si>
    <t>贵家铺村</t>
  </si>
  <si>
    <t>C778430703</t>
  </si>
  <si>
    <r>
      <rPr>
        <sz val="9"/>
        <color theme="1"/>
        <rFont val="宋体"/>
        <charset val="134"/>
      </rPr>
      <t>石公桥镇贵家铺村与撤并村便捷连通路</t>
    </r>
    <r>
      <rPr>
        <sz val="9"/>
        <color theme="1"/>
        <rFont val="Arial"/>
        <charset val="0"/>
      </rPr>
      <t>2</t>
    </r>
  </si>
  <si>
    <t>vq51430703</t>
  </si>
  <si>
    <t>石公桥镇芦茅岗村与撤并村便捷连通路</t>
  </si>
  <si>
    <t>芦茅岗村</t>
  </si>
  <si>
    <t>V197430703</t>
  </si>
  <si>
    <t>石公桥镇赵家垱村与撤并村便捷连通路</t>
  </si>
  <si>
    <t>赵家垱村</t>
  </si>
  <si>
    <t>VQ22430703</t>
  </si>
  <si>
    <r>
      <rPr>
        <sz val="9"/>
        <color theme="1"/>
        <rFont val="宋体"/>
        <charset val="134"/>
      </rPr>
      <t>石公桥镇赵家垱村与撤并村便捷连通路</t>
    </r>
    <r>
      <rPr>
        <sz val="9"/>
        <color theme="1"/>
        <rFont val="Arial"/>
        <charset val="0"/>
      </rPr>
      <t>2</t>
    </r>
  </si>
  <si>
    <t>v172430703</t>
  </si>
  <si>
    <t>双桥坪涂家坪村新村与撤并村连通路</t>
  </si>
  <si>
    <t>涂家坪</t>
  </si>
  <si>
    <t>v397430703</t>
  </si>
  <si>
    <t>谢家铺镇白泥塘村与撤并村便捷连通路</t>
  </si>
  <si>
    <t>谢家铺镇</t>
  </si>
  <si>
    <t>白泥塘村</t>
  </si>
  <si>
    <t>谢家铺镇河头村与撤并村便捷连通路</t>
  </si>
  <si>
    <t>河头村</t>
  </si>
  <si>
    <t>vx04430703</t>
  </si>
  <si>
    <t>许家桥乡珊瑚岗村与撤并村便捷连通路</t>
  </si>
  <si>
    <t>珊瑚岗</t>
  </si>
  <si>
    <t>vx67430703</t>
  </si>
  <si>
    <t>许家桥镇八叶桥村与撤并村便捷连通路</t>
  </si>
  <si>
    <t>许家桥镇</t>
  </si>
  <si>
    <t>八叶桥村</t>
  </si>
  <si>
    <t>vx56430703</t>
  </si>
  <si>
    <t>许家桥镇赤家岗村与撤并村便捷连通路</t>
  </si>
  <si>
    <t>赤家岗村</t>
  </si>
  <si>
    <t>v579430703</t>
  </si>
  <si>
    <r>
      <rPr>
        <sz val="9"/>
        <color theme="1"/>
        <rFont val="宋体"/>
        <charset val="134"/>
      </rPr>
      <t>许家桥镇赤家岗村与撤并村便捷连通路</t>
    </r>
    <r>
      <rPr>
        <sz val="9"/>
        <color theme="1"/>
        <rFont val="Arial"/>
        <charset val="0"/>
      </rPr>
      <t>2</t>
    </r>
  </si>
  <si>
    <t>v580430703</t>
  </si>
  <si>
    <t>许家桥镇中堰村与撤并村便捷连通路</t>
  </si>
  <si>
    <t>中堰村</t>
  </si>
  <si>
    <t>v601430703</t>
  </si>
  <si>
    <t>尧天坪双合桥村与撤并村便捷连通路</t>
  </si>
  <si>
    <t>双合桥村</t>
  </si>
  <si>
    <t>v600430703</t>
  </si>
  <si>
    <t>尧天坪镇发旺桥村与撤并村便捷连通路</t>
  </si>
  <si>
    <t>发旺桥</t>
  </si>
  <si>
    <t>v471430703</t>
  </si>
  <si>
    <r>
      <rPr>
        <sz val="9"/>
        <color theme="1"/>
        <rFont val="宋体"/>
        <charset val="134"/>
      </rPr>
      <t>尧天坪镇发旺桥村与撤并村便捷连通路</t>
    </r>
    <r>
      <rPr>
        <sz val="9"/>
        <color theme="1"/>
        <rFont val="Arial"/>
        <charset val="0"/>
      </rPr>
      <t>2</t>
    </r>
  </si>
  <si>
    <t>v472430703</t>
  </si>
  <si>
    <t>尧天坪镇喜洋村与撤并村便捷连通路</t>
  </si>
  <si>
    <t>喜洋村</t>
  </si>
  <si>
    <t>V022430703</t>
  </si>
  <si>
    <t>镇德桥镇张家桥村村与撤并村便捷连通路</t>
  </si>
  <si>
    <t>镇德桥镇</t>
  </si>
  <si>
    <t>张家桥村</t>
  </si>
  <si>
    <t>V029430703</t>
  </si>
  <si>
    <t>中河口镇北洲村与撤并村便捷连通路</t>
  </si>
  <si>
    <t>北洲村</t>
  </si>
  <si>
    <t>VZ08430703</t>
  </si>
  <si>
    <r>
      <rPr>
        <sz val="9"/>
        <color theme="1"/>
        <rFont val="宋体"/>
        <charset val="134"/>
      </rPr>
      <t>中河口镇北洲村与撤并村便捷连通路</t>
    </r>
    <r>
      <rPr>
        <sz val="9"/>
        <color theme="1"/>
        <rFont val="Arial"/>
        <charset val="0"/>
      </rPr>
      <t>2</t>
    </r>
  </si>
  <si>
    <t>VZ24430703</t>
  </si>
  <si>
    <r>
      <rPr>
        <sz val="9"/>
        <color theme="1"/>
        <rFont val="宋体"/>
        <charset val="134"/>
      </rPr>
      <t>中河口镇北洲村与撤并村便捷连通路</t>
    </r>
    <r>
      <rPr>
        <sz val="9"/>
        <color theme="1"/>
        <rFont val="Arial"/>
        <charset val="0"/>
      </rPr>
      <t>3</t>
    </r>
  </si>
  <si>
    <t>VZ26430703</t>
  </si>
  <si>
    <r>
      <rPr>
        <sz val="9"/>
        <color theme="1"/>
        <rFont val="宋体"/>
        <charset val="134"/>
      </rPr>
      <t>中河口镇北洲村与撤并村便捷连通路</t>
    </r>
    <r>
      <rPr>
        <sz val="9"/>
        <color theme="1"/>
        <rFont val="Arial"/>
        <charset val="0"/>
      </rPr>
      <t>4</t>
    </r>
  </si>
  <si>
    <t>V023430703</t>
  </si>
  <si>
    <t>中河口镇南洲村与撤并村便捷连通路</t>
  </si>
  <si>
    <t>南洲村</t>
  </si>
  <si>
    <t>VZ02430703</t>
  </si>
  <si>
    <t>周家店镇大砖桥村与撤并村便捷连通路</t>
  </si>
  <si>
    <t>V305430703</t>
  </si>
  <si>
    <t>周家店镇荷花村与撤并村便捷连通路</t>
  </si>
  <si>
    <t>镇荷花村</t>
  </si>
  <si>
    <t>c049430703</t>
  </si>
  <si>
    <t>周家店镇团垱坪村与撤并村便捷连通路</t>
  </si>
  <si>
    <t>团垱坪村</t>
  </si>
  <si>
    <t>VJ15430703</t>
  </si>
  <si>
    <r>
      <rPr>
        <sz val="9"/>
        <color theme="1"/>
        <rFont val="宋体"/>
        <charset val="134"/>
      </rPr>
      <t>周家店镇团垱坪村与撤并村便捷连通路</t>
    </r>
    <r>
      <rPr>
        <sz val="9"/>
        <color theme="1"/>
        <rFont val="Arial"/>
        <charset val="0"/>
      </rPr>
      <t>2</t>
    </r>
  </si>
  <si>
    <t>VJ14430703</t>
  </si>
  <si>
    <t>周家店镇新时堰村村与撤并村便捷连通路</t>
  </si>
  <si>
    <t>新时堰村</t>
  </si>
  <si>
    <t>VJ17430703</t>
  </si>
  <si>
    <t>周家店镇阳陂庵村村与撤并村便捷连通路</t>
  </si>
  <si>
    <t>阳陂庵村</t>
  </si>
  <si>
    <t>VJ12430703</t>
  </si>
  <si>
    <t>周家店镇濠口村村与撤并村便捷连通路</t>
  </si>
  <si>
    <t>濠口村</t>
  </si>
  <si>
    <t>V301430703</t>
  </si>
  <si>
    <t>蒿子港太岳村新村与撤并村连通路</t>
  </si>
  <si>
    <t>太岳村</t>
  </si>
  <si>
    <t>V025430703</t>
  </si>
  <si>
    <t>蒿子港镇民康村新村与撤并村连通路</t>
  </si>
  <si>
    <t>蒿子港镇</t>
  </si>
  <si>
    <t>民康村</t>
  </si>
  <si>
    <t>V024430703</t>
  </si>
  <si>
    <t>蒿子港镇太岳村新村与撤并村连通路</t>
  </si>
  <si>
    <t>V026430703</t>
  </si>
  <si>
    <t>填报人：陈剑</t>
  </si>
  <si>
    <t>联系电话：7382891</t>
  </si>
  <si>
    <t>填报日期:2022年 11月15 日</t>
  </si>
  <si>
    <t>2022年湖南省农村公路安防设施项目完成情况一览表</t>
  </si>
  <si>
    <t>项目基本情况</t>
  </si>
  <si>
    <t>完成里程和投资</t>
  </si>
  <si>
    <t>线路编码</t>
  </si>
  <si>
    <t>线路里程</t>
  </si>
  <si>
    <t>荷包湖村</t>
  </si>
  <si>
    <t>上河村部-康乐3组</t>
  </si>
  <si>
    <t>C037430703</t>
  </si>
  <si>
    <t xml:space="preserve">湘交农路〔2022〕17号 </t>
  </si>
  <si>
    <t>肖长勇</t>
  </si>
  <si>
    <t>8组至8组</t>
  </si>
  <si>
    <t>CZ19430703</t>
  </si>
  <si>
    <t>百家湖村</t>
  </si>
  <si>
    <t>芷百线</t>
  </si>
  <si>
    <t>C154430703</t>
  </si>
  <si>
    <t>7组-杉木2组</t>
  </si>
  <si>
    <t>C356430703</t>
  </si>
  <si>
    <t>社区</t>
  </si>
  <si>
    <t>镇幸线</t>
  </si>
  <si>
    <t>C021430703</t>
  </si>
  <si>
    <t>走马岗村</t>
  </si>
  <si>
    <t>小山6组-大路陂2组</t>
  </si>
  <si>
    <t>C140430703</t>
  </si>
  <si>
    <t>斗姆湖街道</t>
  </si>
  <si>
    <t>马黑7线</t>
  </si>
  <si>
    <t>C975430703</t>
  </si>
  <si>
    <t>中24线</t>
  </si>
  <si>
    <t>C988430703</t>
  </si>
  <si>
    <t>花岩溪管理处</t>
  </si>
  <si>
    <t>林场</t>
  </si>
  <si>
    <t>三五神线</t>
  </si>
  <si>
    <t>CA03430703</t>
  </si>
  <si>
    <t>双冲村</t>
  </si>
  <si>
    <t>5组-耙泥湾</t>
  </si>
  <si>
    <t>CA15430703</t>
  </si>
  <si>
    <t>湖海坪村</t>
  </si>
  <si>
    <t>公铁并行路段（V350430703〕</t>
  </si>
  <si>
    <t>CV50430703</t>
  </si>
  <si>
    <t>CV52430703</t>
  </si>
  <si>
    <t>CV76430703</t>
  </si>
  <si>
    <t>石板滩镇</t>
  </si>
  <si>
    <t>荷花堰社区</t>
  </si>
  <si>
    <t>CV23430703</t>
  </si>
  <si>
    <t>C246430703</t>
  </si>
  <si>
    <t>填报日期:2022年11月15日</t>
  </si>
  <si>
    <t>备注：该表完成情况要求按截至12月20日的数据统计填报，项目需同信息管理系统中数据保持一致。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</si>
</sst>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0"/>
    <numFmt numFmtId="178" formatCode="0.0"/>
    <numFmt numFmtId="179" formatCode="0.000"/>
    <numFmt numFmtId="180" formatCode="#.00"/>
    <numFmt numFmtId="181" formatCode="#.0"/>
    <numFmt numFmtId="182" formatCode="#.0000"/>
    <numFmt numFmtId="183" formatCode="0.0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Arial"/>
      <charset val="0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 shrinkToFit="1"/>
    </xf>
    <xf numFmtId="178" fontId="7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179" fontId="7" fillId="2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6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81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 wrapText="1" shrinkToFit="1"/>
    </xf>
    <xf numFmtId="181" fontId="7" fillId="2" borderId="1" xfId="0" applyNumberFormat="1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9" xfId="49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2" xfId="49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81" fontId="8" fillId="3" borderId="1" xfId="0" applyNumberFormat="1" applyFont="1" applyFill="1" applyBorder="1" applyAlignment="1">
      <alignment horizontal="center" vertical="center"/>
    </xf>
    <xf numFmtId="0" fontId="6" fillId="0" borderId="13" xfId="49" applyNumberFormat="1" applyFont="1" applyFill="1" applyBorder="1" applyAlignment="1" applyProtection="1">
      <alignment horizontal="center" vertical="center" wrapText="1"/>
    </xf>
    <xf numFmtId="0" fontId="6" fillId="0" borderId="14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 shrinkToFit="1"/>
    </xf>
    <xf numFmtId="177" fontId="8" fillId="3" borderId="1" xfId="0" applyNumberFormat="1" applyFont="1" applyFill="1" applyBorder="1" applyAlignment="1">
      <alignment horizontal="center" vertical="center" wrapText="1" shrinkToFit="1"/>
    </xf>
    <xf numFmtId="180" fontId="8" fillId="3" borderId="1" xfId="0" applyNumberFormat="1" applyFont="1" applyFill="1" applyBorder="1" applyAlignment="1">
      <alignment horizontal="center" vertical="center" wrapText="1" shrinkToFit="1"/>
    </xf>
    <xf numFmtId="181" fontId="8" fillId="3" borderId="1" xfId="0" applyNumberFormat="1" applyFont="1" applyFill="1" applyBorder="1" applyAlignment="1">
      <alignment horizontal="center" vertical="center" wrapText="1" shrinkToFit="1"/>
    </xf>
    <xf numFmtId="182" fontId="8" fillId="3" borderId="1" xfId="0" applyNumberFormat="1" applyFont="1" applyFill="1" applyBorder="1" applyAlignment="1">
      <alignment horizontal="center" vertical="center" wrapText="1" shrinkToFi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183" fontId="6" fillId="3" borderId="1" xfId="0" applyNumberFormat="1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9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21" sqref="E21"/>
    </sheetView>
  </sheetViews>
  <sheetFormatPr defaultColWidth="8.88888888888889" defaultRowHeight="14.4"/>
  <cols>
    <col min="1" max="9" width="14.6666666666667" customWidth="1"/>
  </cols>
  <sheetData>
    <row r="1" ht="15.6" spans="1:9">
      <c r="A1" s="70" t="s">
        <v>0</v>
      </c>
      <c r="B1" s="2"/>
      <c r="C1" s="2"/>
      <c r="D1" s="2"/>
      <c r="E1" s="2"/>
      <c r="F1" s="2"/>
      <c r="G1" s="2"/>
      <c r="H1" s="2"/>
      <c r="I1" s="2"/>
    </row>
    <row r="2" ht="25.8" spans="1:9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ht="15.6" spans="1:9">
      <c r="A3" s="72" t="s">
        <v>2</v>
      </c>
      <c r="B3" s="72"/>
      <c r="C3" s="72"/>
      <c r="D3" s="72"/>
      <c r="E3" s="72"/>
      <c r="F3" s="72"/>
      <c r="G3" s="72"/>
      <c r="H3" s="72"/>
      <c r="I3" s="72"/>
    </row>
    <row r="4" ht="15.6" spans="1:9">
      <c r="A4" s="73" t="s">
        <v>3</v>
      </c>
      <c r="B4" s="27" t="s">
        <v>4</v>
      </c>
      <c r="C4" s="27"/>
      <c r="D4" s="27" t="s">
        <v>5</v>
      </c>
      <c r="E4" s="27"/>
      <c r="F4" s="27"/>
      <c r="G4" s="27"/>
      <c r="H4" s="27"/>
      <c r="I4" s="27"/>
    </row>
    <row r="5" spans="1:9">
      <c r="A5" s="73"/>
      <c r="B5" s="73" t="s">
        <v>6</v>
      </c>
      <c r="C5" s="73" t="s">
        <v>7</v>
      </c>
      <c r="D5" s="73" t="s">
        <v>6</v>
      </c>
      <c r="E5" s="73" t="s">
        <v>7</v>
      </c>
      <c r="F5" s="73" t="s">
        <v>8</v>
      </c>
      <c r="G5" s="73" t="s">
        <v>9</v>
      </c>
      <c r="H5" s="73" t="s">
        <v>10</v>
      </c>
      <c r="I5" s="73" t="s">
        <v>11</v>
      </c>
    </row>
    <row r="6" spans="1:9">
      <c r="A6" s="73"/>
      <c r="B6" s="73"/>
      <c r="C6" s="73"/>
      <c r="D6" s="73"/>
      <c r="E6" s="73"/>
      <c r="F6" s="73"/>
      <c r="G6" s="73"/>
      <c r="H6" s="73"/>
      <c r="I6" s="73"/>
    </row>
    <row r="7" ht="15.6" spans="1:9">
      <c r="A7" s="27" t="s">
        <v>12</v>
      </c>
      <c r="B7" s="27">
        <v>25</v>
      </c>
      <c r="C7" s="27">
        <f>B7*27</f>
        <v>675</v>
      </c>
      <c r="D7" s="27">
        <v>29.001</v>
      </c>
      <c r="E7" s="27">
        <v>793.47</v>
      </c>
      <c r="F7" s="80">
        <v>1.16</v>
      </c>
      <c r="G7" s="80">
        <v>1.18</v>
      </c>
      <c r="H7" s="27">
        <v>29.001</v>
      </c>
      <c r="I7" s="80">
        <v>1</v>
      </c>
    </row>
    <row r="8" ht="15.6" spans="1:9">
      <c r="A8" s="75"/>
      <c r="B8" s="75"/>
      <c r="C8" s="75"/>
      <c r="D8" s="75"/>
      <c r="E8" s="75"/>
      <c r="F8" s="75"/>
      <c r="G8" s="75"/>
      <c r="H8" s="75"/>
      <c r="I8" s="75"/>
    </row>
    <row r="9" ht="15.6" spans="1:9">
      <c r="A9" s="75"/>
      <c r="B9" s="75"/>
      <c r="C9" s="75"/>
      <c r="D9" s="75"/>
      <c r="E9" s="75"/>
      <c r="F9" s="75"/>
      <c r="G9" s="75"/>
      <c r="H9" s="75"/>
      <c r="I9" s="75"/>
    </row>
    <row r="10" ht="15.6" spans="1:9">
      <c r="A10" s="75"/>
      <c r="B10" s="75"/>
      <c r="C10" s="75"/>
      <c r="D10" s="75"/>
      <c r="E10" s="75"/>
      <c r="F10" s="75"/>
      <c r="G10" s="75"/>
      <c r="H10" s="75"/>
      <c r="I10" s="75"/>
    </row>
    <row r="11" ht="15.6" spans="1:9">
      <c r="A11" s="75"/>
      <c r="B11" s="75"/>
      <c r="C11" s="75"/>
      <c r="D11" s="75"/>
      <c r="E11" s="75"/>
      <c r="F11" s="75"/>
      <c r="G11" s="75"/>
      <c r="H11" s="75"/>
      <c r="I11" s="75"/>
    </row>
    <row r="12" ht="15.6" spans="1:9">
      <c r="A12" s="75"/>
      <c r="B12" s="75"/>
      <c r="C12" s="75"/>
      <c r="D12" s="75"/>
      <c r="E12" s="75"/>
      <c r="F12" s="75"/>
      <c r="G12" s="75"/>
      <c r="H12" s="75"/>
      <c r="I12" s="75"/>
    </row>
    <row r="13" ht="15.6" spans="1:9">
      <c r="A13" s="75"/>
      <c r="B13" s="75"/>
      <c r="C13" s="75"/>
      <c r="D13" s="75"/>
      <c r="E13" s="75"/>
      <c r="F13" s="75"/>
      <c r="G13" s="75"/>
      <c r="H13" s="75"/>
      <c r="I13" s="75"/>
    </row>
    <row r="14" ht="15.6" spans="1:9">
      <c r="A14" s="75"/>
      <c r="B14" s="75"/>
      <c r="C14" s="75"/>
      <c r="D14" s="75"/>
      <c r="E14" s="75"/>
      <c r="F14" s="75"/>
      <c r="G14" s="75"/>
      <c r="H14" s="75"/>
      <c r="I14" s="75"/>
    </row>
    <row r="15" ht="15.6" spans="1:9">
      <c r="A15" s="75"/>
      <c r="B15" s="75"/>
      <c r="C15" s="75"/>
      <c r="D15" s="75"/>
      <c r="E15" s="75"/>
      <c r="F15" s="75"/>
      <c r="G15" s="75"/>
      <c r="H15" s="75"/>
      <c r="I15" s="75"/>
    </row>
    <row r="16" ht="15.6" spans="1:9">
      <c r="A16" s="75"/>
      <c r="B16" s="75"/>
      <c r="C16" s="75"/>
      <c r="D16" s="75"/>
      <c r="E16" s="75"/>
      <c r="F16" s="75"/>
      <c r="G16" s="75"/>
      <c r="H16" s="75"/>
      <c r="I16" s="75"/>
    </row>
    <row r="17" ht="15.6" spans="1:9">
      <c r="A17" s="75"/>
      <c r="B17" s="75"/>
      <c r="C17" s="75"/>
      <c r="D17" s="75"/>
      <c r="E17" s="75"/>
      <c r="F17" s="75"/>
      <c r="G17" s="75"/>
      <c r="H17" s="75"/>
      <c r="I17" s="75"/>
    </row>
    <row r="18" ht="15.6" spans="1:9">
      <c r="A18" s="81" t="s">
        <v>13</v>
      </c>
      <c r="B18" s="81"/>
      <c r="C18" s="79" t="s">
        <v>14</v>
      </c>
      <c r="D18" s="79"/>
      <c r="E18" s="79"/>
      <c r="F18" s="79"/>
      <c r="G18" s="79"/>
      <c r="H18" s="79"/>
      <c r="I18" s="79"/>
    </row>
    <row r="19" ht="15.6" spans="1:9">
      <c r="A19" s="77" t="s">
        <v>15</v>
      </c>
      <c r="B19" s="77"/>
      <c r="C19" s="77"/>
      <c r="D19" s="77"/>
      <c r="E19" s="77"/>
      <c r="F19" s="77"/>
      <c r="G19" s="79" t="s">
        <v>16</v>
      </c>
      <c r="H19" s="79"/>
      <c r="I19" s="79"/>
    </row>
  </sheetData>
  <mergeCells count="15">
    <mergeCell ref="A2:I2"/>
    <mergeCell ref="B4:C4"/>
    <mergeCell ref="D4:I4"/>
    <mergeCell ref="A18:B18"/>
    <mergeCell ref="C18:I18"/>
    <mergeCell ref="G19:I19"/>
    <mergeCell ref="A4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C7" sqref="C7"/>
    </sheetView>
  </sheetViews>
  <sheetFormatPr defaultColWidth="8.88888888888889" defaultRowHeight="14.4"/>
  <cols>
    <col min="1" max="1" width="7" customWidth="1"/>
    <col min="2" max="2" width="6.11111111111111" customWidth="1"/>
    <col min="3" max="3" width="6.88888888888889" customWidth="1"/>
    <col min="4" max="4" width="8.55555555555556" customWidth="1"/>
    <col min="5" max="5" width="14.3333333333333"/>
    <col min="6" max="6" width="7.22222222222222" customWidth="1"/>
    <col min="7" max="7" width="8.44444444444444" customWidth="1"/>
    <col min="8" max="8" width="7.22222222222222" customWidth="1"/>
    <col min="9" max="9" width="10.2222222222222"/>
    <col min="10" max="10" width="7.44444444444444" customWidth="1"/>
    <col min="11" max="11" width="14.3333333333333"/>
    <col min="12" max="12" width="9"/>
    <col min="13" max="13" width="7.88888888888889" customWidth="1"/>
    <col min="14" max="14" width="11.5555555555556"/>
    <col min="17" max="17" width="9"/>
  </cols>
  <sheetData>
    <row r="1" ht="15.6" spans="1:18">
      <c r="A1" s="7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8" spans="1:18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ht="15.6" spans="1:18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ht="15.6" spans="1:18">
      <c r="A4" s="73" t="s">
        <v>3</v>
      </c>
      <c r="B4" s="27" t="s">
        <v>4</v>
      </c>
      <c r="C4" s="27"/>
      <c r="D4" s="27" t="s">
        <v>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ht="15.6" spans="1:18">
      <c r="A5" s="73"/>
      <c r="B5" s="73" t="s">
        <v>18</v>
      </c>
      <c r="C5" s="73" t="s">
        <v>7</v>
      </c>
      <c r="D5" s="73" t="s">
        <v>19</v>
      </c>
      <c r="E5" s="73"/>
      <c r="F5" s="27" t="s">
        <v>20</v>
      </c>
      <c r="G5" s="27"/>
      <c r="H5" s="27"/>
      <c r="I5" s="27" t="s">
        <v>21</v>
      </c>
      <c r="J5" s="27"/>
      <c r="K5" s="27"/>
      <c r="L5" s="27" t="s">
        <v>22</v>
      </c>
      <c r="M5" s="27"/>
      <c r="N5" s="27"/>
      <c r="O5" s="73" t="s">
        <v>8</v>
      </c>
      <c r="P5" s="73" t="s">
        <v>9</v>
      </c>
      <c r="Q5" s="73" t="s">
        <v>10</v>
      </c>
      <c r="R5" s="73" t="s">
        <v>23</v>
      </c>
    </row>
    <row r="6" ht="78" spans="1:18">
      <c r="A6" s="73"/>
      <c r="B6" s="73"/>
      <c r="C6" s="73"/>
      <c r="D6" s="73" t="s">
        <v>18</v>
      </c>
      <c r="E6" s="73" t="s">
        <v>24</v>
      </c>
      <c r="F6" s="73" t="s">
        <v>18</v>
      </c>
      <c r="G6" s="73" t="s">
        <v>25</v>
      </c>
      <c r="H6" s="73" t="s">
        <v>24</v>
      </c>
      <c r="I6" s="73" t="s">
        <v>18</v>
      </c>
      <c r="J6" s="73" t="s">
        <v>26</v>
      </c>
      <c r="K6" s="73" t="s">
        <v>24</v>
      </c>
      <c r="L6" s="73" t="s">
        <v>18</v>
      </c>
      <c r="M6" s="73" t="s">
        <v>27</v>
      </c>
      <c r="N6" s="73" t="s">
        <v>24</v>
      </c>
      <c r="O6" s="73"/>
      <c r="P6" s="73"/>
      <c r="Q6" s="73"/>
      <c r="R6" s="73"/>
    </row>
    <row r="7" ht="15.6" spans="1:18">
      <c r="A7" s="74" t="s">
        <v>12</v>
      </c>
      <c r="B7" s="27">
        <v>106</v>
      </c>
      <c r="C7" s="27">
        <v>15491</v>
      </c>
      <c r="D7" s="74">
        <f>F7+I7+L7</f>
        <v>165.88</v>
      </c>
      <c r="E7" s="74">
        <f>H7+K7+N7</f>
        <v>24166.1125</v>
      </c>
      <c r="F7" s="74">
        <v>1.8</v>
      </c>
      <c r="G7" s="74">
        <v>1</v>
      </c>
      <c r="H7" s="74">
        <v>1080</v>
      </c>
      <c r="I7" s="74">
        <v>100.091</v>
      </c>
      <c r="J7" s="74">
        <v>36</v>
      </c>
      <c r="K7" s="74">
        <v>17030.5175</v>
      </c>
      <c r="L7" s="74">
        <v>63.989</v>
      </c>
      <c r="M7" s="74">
        <v>70</v>
      </c>
      <c r="N7" s="74">
        <v>6055.595</v>
      </c>
      <c r="O7" s="78">
        <v>1.56</v>
      </c>
      <c r="P7" s="78">
        <v>1.56</v>
      </c>
      <c r="Q7" s="74">
        <v>165.88</v>
      </c>
      <c r="R7" s="78">
        <v>1</v>
      </c>
    </row>
    <row r="8" ht="15.6" spans="1:18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ht="15.6" spans="1:18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ht="15.6" spans="1:18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ht="15.6" spans="1:18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ht="15.6" spans="1:18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ht="15.6" spans="1:18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ht="15.6" spans="1:18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ht="15.6" spans="1:18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ht="15.6" spans="1:18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ht="15.6" spans="1:18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ht="15.6" spans="1:18">
      <c r="A18" s="76" t="s">
        <v>28</v>
      </c>
      <c r="B18" s="76"/>
      <c r="C18" s="76" t="s">
        <v>29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ht="15.6" spans="1:18">
      <c r="A19" s="77" t="s">
        <v>30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9"/>
      <c r="P19" s="79"/>
      <c r="Q19" s="79"/>
      <c r="R19" s="79"/>
    </row>
  </sheetData>
  <mergeCells count="15">
    <mergeCell ref="A2:R2"/>
    <mergeCell ref="B4:C4"/>
    <mergeCell ref="D4:R4"/>
    <mergeCell ref="D5:E5"/>
    <mergeCell ref="F5:H5"/>
    <mergeCell ref="I5:K5"/>
    <mergeCell ref="L5:N5"/>
    <mergeCell ref="O19:R19"/>
    <mergeCell ref="A4:A6"/>
    <mergeCell ref="B5:B6"/>
    <mergeCell ref="C5:C6"/>
    <mergeCell ref="O5:O6"/>
    <mergeCell ref="P5:P6"/>
    <mergeCell ref="Q5:Q6"/>
    <mergeCell ref="R5:R6"/>
  </mergeCells>
  <pageMargins left="0.75" right="0.75" top="1" bottom="1" header="0.5" footer="0.5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6"/>
  <sheetViews>
    <sheetView zoomScaleSheetLayoutView="55" workbookViewId="0">
      <selection activeCell="A4" sqref="A4:E8"/>
    </sheetView>
  </sheetViews>
  <sheetFormatPr defaultColWidth="8.88888888888889" defaultRowHeight="14.4"/>
  <cols>
    <col min="1" max="1" width="5" customWidth="1"/>
    <col min="3" max="3" width="6.44444444444444" customWidth="1"/>
    <col min="4" max="4" width="7" customWidth="1"/>
    <col min="5" max="5" width="7.55555555555556" customWidth="1"/>
    <col min="7" max="7" width="7.22222222222222" customWidth="1"/>
    <col min="8" max="8" width="6.22222222222222" customWidth="1"/>
    <col min="9" max="9" width="6.55555555555556" customWidth="1"/>
    <col min="10" max="10" width="7.88888888888889" customWidth="1"/>
    <col min="11" max="11" width="7" customWidth="1"/>
    <col min="12" max="12" width="7.66666666666667" customWidth="1"/>
    <col min="13" max="13" width="10.3333333333333"/>
    <col min="14" max="14" width="7.33333333333333" customWidth="1"/>
    <col min="15" max="15" width="7" customWidth="1"/>
    <col min="16" max="16" width="6.33333333333333" customWidth="1"/>
    <col min="17" max="17" width="6.44444444444444" customWidth="1"/>
    <col min="18" max="18" width="7.44444444444444" customWidth="1"/>
    <col min="19" max="19" width="7.11111111111111" customWidth="1"/>
    <col min="20" max="20" width="7.66666666666667" customWidth="1"/>
    <col min="21" max="21" width="7.11111111111111" customWidth="1"/>
    <col min="22" max="22" width="6" customWidth="1"/>
    <col min="23" max="23" width="7.33333333333333" customWidth="1"/>
    <col min="24" max="24" width="5" customWidth="1"/>
    <col min="25" max="25" width="9.66666666666667" customWidth="1"/>
    <col min="26" max="26" width="7.44444444444444" customWidth="1"/>
    <col min="27" max="27" width="6.55555555555556" customWidth="1"/>
    <col min="28" max="28" width="5.77777777777778" customWidth="1"/>
    <col min="29" max="29" width="5.44444444444444" customWidth="1"/>
    <col min="30" max="30" width="4.22222222222222" customWidth="1"/>
    <col min="32" max="32" width="10.4444444444444"/>
    <col min="33" max="33" width="5.88888888888889" customWidth="1"/>
    <col min="34" max="34" width="8.22222222222222" customWidth="1"/>
    <col min="35" max="35" width="6.33333333333333" customWidth="1"/>
    <col min="36" max="36" width="9.66666666666667" customWidth="1"/>
    <col min="37" max="37" width="6.55555555555556" customWidth="1"/>
    <col min="38" max="38" width="4.55555555555556" customWidth="1"/>
    <col min="39" max="39" width="6.11111111111111" customWidth="1"/>
    <col min="40" max="40" width="12.8888888888889"/>
  </cols>
  <sheetData>
    <row r="1" ht="15.6" spans="1:41">
      <c r="A1" s="1" t="s">
        <v>31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22.2" spans="1:41">
      <c r="A2" s="3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15.15" spans="1:41">
      <c r="A3" s="6"/>
      <c r="B3" s="6" t="s">
        <v>33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>
      <c r="A4" s="7" t="s">
        <v>34</v>
      </c>
      <c r="B4" s="11" t="s">
        <v>35</v>
      </c>
      <c r="C4" s="11" t="s">
        <v>36</v>
      </c>
      <c r="D4" s="11"/>
      <c r="E4" s="11"/>
      <c r="F4" s="8" t="s">
        <v>37</v>
      </c>
      <c r="G4" s="9"/>
      <c r="H4" s="9"/>
      <c r="I4" s="9"/>
      <c r="J4" s="9"/>
      <c r="K4" s="9"/>
      <c r="L4" s="8" t="s">
        <v>38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66" t="s">
        <v>39</v>
      </c>
      <c r="AG4" s="39"/>
      <c r="AH4" s="39"/>
      <c r="AI4" s="39"/>
      <c r="AJ4" s="39"/>
      <c r="AK4" s="39"/>
      <c r="AL4" s="68"/>
      <c r="AM4" s="39" t="s">
        <v>40</v>
      </c>
      <c r="AN4" s="39"/>
      <c r="AO4" s="13" t="s">
        <v>41</v>
      </c>
    </row>
    <row r="5" spans="1:41">
      <c r="A5" s="7"/>
      <c r="B5" s="11"/>
      <c r="C5" s="11" t="s">
        <v>42</v>
      </c>
      <c r="D5" s="11" t="s">
        <v>43</v>
      </c>
      <c r="E5" s="11" t="s">
        <v>44</v>
      </c>
      <c r="F5" s="43" t="s">
        <v>45</v>
      </c>
      <c r="G5" s="43" t="s">
        <v>46</v>
      </c>
      <c r="H5" s="44" t="s">
        <v>47</v>
      </c>
      <c r="I5" s="57"/>
      <c r="J5" s="57"/>
      <c r="K5" s="57"/>
      <c r="L5" s="40" t="s">
        <v>19</v>
      </c>
      <c r="M5" s="58"/>
      <c r="N5" s="44" t="s">
        <v>20</v>
      </c>
      <c r="O5" s="57"/>
      <c r="P5" s="57"/>
      <c r="Q5" s="57"/>
      <c r="R5" s="57"/>
      <c r="S5" s="65"/>
      <c r="T5" s="44" t="s">
        <v>21</v>
      </c>
      <c r="U5" s="57"/>
      <c r="V5" s="57"/>
      <c r="W5" s="57"/>
      <c r="X5" s="57"/>
      <c r="Y5" s="65"/>
      <c r="Z5" s="44" t="s">
        <v>22</v>
      </c>
      <c r="AA5" s="57"/>
      <c r="AB5" s="57"/>
      <c r="AC5" s="57"/>
      <c r="AD5" s="57"/>
      <c r="AE5" s="65"/>
      <c r="AF5" s="26" t="s">
        <v>19</v>
      </c>
      <c r="AG5" s="44" t="s">
        <v>48</v>
      </c>
      <c r="AH5" s="44" t="s">
        <v>49</v>
      </c>
      <c r="AI5" s="26" t="s">
        <v>50</v>
      </c>
      <c r="AJ5" s="26" t="s">
        <v>51</v>
      </c>
      <c r="AK5" s="43" t="s">
        <v>52</v>
      </c>
      <c r="AL5" s="26" t="s">
        <v>53</v>
      </c>
      <c r="AM5" s="40" t="s">
        <v>54</v>
      </c>
      <c r="AN5" s="40" t="s">
        <v>55</v>
      </c>
      <c r="AO5" s="13"/>
    </row>
    <row r="6" ht="43.2" spans="1:41">
      <c r="A6" s="7"/>
      <c r="B6" s="11"/>
      <c r="C6" s="11"/>
      <c r="D6" s="11"/>
      <c r="E6" s="11"/>
      <c r="F6" s="45"/>
      <c r="G6" s="45"/>
      <c r="H6" s="43" t="s">
        <v>56</v>
      </c>
      <c r="I6" s="43" t="s">
        <v>20</v>
      </c>
      <c r="J6" s="43" t="s">
        <v>21</v>
      </c>
      <c r="K6" s="43" t="s">
        <v>57</v>
      </c>
      <c r="L6" s="26" t="s">
        <v>58</v>
      </c>
      <c r="M6" s="26" t="s">
        <v>59</v>
      </c>
      <c r="N6" s="59" t="s">
        <v>18</v>
      </c>
      <c r="O6" s="59" t="s">
        <v>60</v>
      </c>
      <c r="P6" s="59" t="s">
        <v>61</v>
      </c>
      <c r="Q6" s="59" t="s">
        <v>62</v>
      </c>
      <c r="R6" s="59" t="s">
        <v>63</v>
      </c>
      <c r="S6" s="59" t="s">
        <v>24</v>
      </c>
      <c r="T6" s="59" t="s">
        <v>18</v>
      </c>
      <c r="U6" s="59" t="s">
        <v>64</v>
      </c>
      <c r="V6" s="59" t="s">
        <v>61</v>
      </c>
      <c r="W6" s="59" t="s">
        <v>62</v>
      </c>
      <c r="X6" s="59" t="s">
        <v>63</v>
      </c>
      <c r="Y6" s="59" t="s">
        <v>24</v>
      </c>
      <c r="Z6" s="59" t="s">
        <v>18</v>
      </c>
      <c r="AA6" s="59" t="s">
        <v>65</v>
      </c>
      <c r="AB6" s="59" t="s">
        <v>61</v>
      </c>
      <c r="AC6" s="59" t="s">
        <v>62</v>
      </c>
      <c r="AD6" s="59" t="s">
        <v>63</v>
      </c>
      <c r="AE6" s="59" t="s">
        <v>24</v>
      </c>
      <c r="AF6" s="26"/>
      <c r="AG6" s="26"/>
      <c r="AH6" s="26"/>
      <c r="AI6" s="26"/>
      <c r="AJ6" s="26"/>
      <c r="AK6" s="45"/>
      <c r="AL6" s="26"/>
      <c r="AM6" s="41"/>
      <c r="AN6" s="41"/>
      <c r="AO6" s="13"/>
    </row>
    <row r="7" spans="1:4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2">
        <v>19</v>
      </c>
      <c r="U7" s="12">
        <v>20</v>
      </c>
      <c r="V7" s="12">
        <v>21</v>
      </c>
      <c r="W7" s="12">
        <v>22</v>
      </c>
      <c r="X7" s="12">
        <v>23</v>
      </c>
      <c r="Y7" s="12">
        <v>24</v>
      </c>
      <c r="Z7" s="12">
        <v>19</v>
      </c>
      <c r="AA7" s="12">
        <v>20</v>
      </c>
      <c r="AB7" s="12">
        <v>21</v>
      </c>
      <c r="AC7" s="12">
        <v>22</v>
      </c>
      <c r="AD7" s="12">
        <v>23</v>
      </c>
      <c r="AE7" s="12">
        <v>24</v>
      </c>
      <c r="AF7" s="12">
        <v>25</v>
      </c>
      <c r="AG7" s="12">
        <v>26</v>
      </c>
      <c r="AH7" s="12">
        <v>27</v>
      </c>
      <c r="AI7" s="12">
        <v>28</v>
      </c>
      <c r="AJ7" s="12">
        <v>29</v>
      </c>
      <c r="AK7" s="12">
        <v>30</v>
      </c>
      <c r="AL7" s="12">
        <v>31</v>
      </c>
      <c r="AM7" s="12">
        <v>32</v>
      </c>
      <c r="AN7" s="12">
        <v>33</v>
      </c>
      <c r="AO7" s="11">
        <v>34</v>
      </c>
    </row>
    <row r="8" ht="15.6" spans="1:41">
      <c r="A8" s="17" t="s">
        <v>66</v>
      </c>
      <c r="B8" s="17"/>
      <c r="C8" s="17"/>
      <c r="D8" s="17"/>
      <c r="E8" s="17"/>
      <c r="F8" s="17"/>
      <c r="G8" s="17"/>
      <c r="H8" s="17">
        <f t="shared" ref="H8:U8" si="0">SUM(H9:H115)</f>
        <v>165.88</v>
      </c>
      <c r="I8" s="17">
        <f t="shared" si="0"/>
        <v>1.8</v>
      </c>
      <c r="J8" s="17">
        <f t="shared" si="0"/>
        <v>100.091</v>
      </c>
      <c r="K8" s="17">
        <f t="shared" si="0"/>
        <v>63.989</v>
      </c>
      <c r="L8" s="17">
        <f t="shared" si="0"/>
        <v>165.88</v>
      </c>
      <c r="M8" s="17">
        <f t="shared" si="0"/>
        <v>24166.1125</v>
      </c>
      <c r="N8" s="17">
        <f t="shared" si="0"/>
        <v>1.8</v>
      </c>
      <c r="O8" s="17">
        <f t="shared" si="0"/>
        <v>1</v>
      </c>
      <c r="P8" s="17">
        <f t="shared" si="0"/>
        <v>6.5</v>
      </c>
      <c r="Q8" s="17"/>
      <c r="R8" s="17"/>
      <c r="S8" s="17">
        <f t="shared" si="0"/>
        <v>1080</v>
      </c>
      <c r="T8" s="17">
        <f t="shared" si="0"/>
        <v>100.091</v>
      </c>
      <c r="U8" s="17">
        <f t="shared" si="0"/>
        <v>36</v>
      </c>
      <c r="V8" s="17"/>
      <c r="W8" s="17"/>
      <c r="X8" s="17"/>
      <c r="Y8" s="17">
        <f>SUM(Y9:Y115)</f>
        <v>17030.5175</v>
      </c>
      <c r="Z8" s="17">
        <f>SUM(Z9:Z115)</f>
        <v>63.989</v>
      </c>
      <c r="AA8" s="17"/>
      <c r="AB8" s="17"/>
      <c r="AC8" s="17"/>
      <c r="AD8" s="17"/>
      <c r="AE8" s="17">
        <f t="shared" ref="AE8:AH8" si="1">SUM(AE9:AE115)</f>
        <v>6055.595</v>
      </c>
      <c r="AF8" s="67">
        <f t="shared" si="1"/>
        <v>24166.1125</v>
      </c>
      <c r="AG8" s="17"/>
      <c r="AH8" s="17">
        <f t="shared" si="1"/>
        <v>8068.075</v>
      </c>
      <c r="AI8" s="17"/>
      <c r="AJ8" s="17">
        <f>SUM(AJ9:AJ115)</f>
        <v>16098.0375</v>
      </c>
      <c r="AK8" s="17"/>
      <c r="AL8" s="69"/>
      <c r="AM8" s="69"/>
      <c r="AN8" s="69"/>
      <c r="AO8" s="69"/>
    </row>
    <row r="9" ht="24" customHeight="1" spans="1:41">
      <c r="A9" s="46">
        <v>1</v>
      </c>
      <c r="B9" s="46" t="s">
        <v>67</v>
      </c>
      <c r="C9" s="46" t="s">
        <v>12</v>
      </c>
      <c r="D9" s="46" t="s">
        <v>68</v>
      </c>
      <c r="E9" s="46" t="s">
        <v>69</v>
      </c>
      <c r="F9" s="46" t="s">
        <v>70</v>
      </c>
      <c r="G9" s="46" t="s">
        <v>71</v>
      </c>
      <c r="H9" s="46">
        <v>1.8</v>
      </c>
      <c r="I9" s="46">
        <v>1.8</v>
      </c>
      <c r="J9" s="46"/>
      <c r="K9" s="46"/>
      <c r="L9" s="46">
        <v>1.8</v>
      </c>
      <c r="M9" s="46">
        <v>1080</v>
      </c>
      <c r="N9" s="46">
        <v>1.8</v>
      </c>
      <c r="O9" s="46">
        <v>1</v>
      </c>
      <c r="P9" s="46">
        <v>6.5</v>
      </c>
      <c r="Q9" s="46" t="s">
        <v>72</v>
      </c>
      <c r="R9" s="46" t="s">
        <v>73</v>
      </c>
      <c r="S9" s="46">
        <v>1080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>
        <v>1080</v>
      </c>
      <c r="AG9" s="46"/>
      <c r="AH9" s="46">
        <f>N9*240</f>
        <v>432</v>
      </c>
      <c r="AI9" s="46"/>
      <c r="AJ9" s="46">
        <f t="shared" ref="AJ9:AJ72" si="2">AF9-AH9</f>
        <v>648</v>
      </c>
      <c r="AK9" s="46"/>
      <c r="AL9" s="46"/>
      <c r="AM9" s="46"/>
      <c r="AN9" s="46"/>
      <c r="AO9" s="69"/>
    </row>
    <row r="10" ht="35" customHeight="1" spans="1:41">
      <c r="A10" s="46">
        <v>2</v>
      </c>
      <c r="B10" s="47" t="s">
        <v>74</v>
      </c>
      <c r="C10" s="46" t="s">
        <v>12</v>
      </c>
      <c r="D10" s="47" t="s">
        <v>75</v>
      </c>
      <c r="E10" s="48" t="s">
        <v>76</v>
      </c>
      <c r="F10" s="46" t="s">
        <v>70</v>
      </c>
      <c r="G10" s="48" t="s">
        <v>77</v>
      </c>
      <c r="H10" s="49">
        <v>1</v>
      </c>
      <c r="I10" s="46"/>
      <c r="J10" s="49">
        <v>1</v>
      </c>
      <c r="K10" s="46"/>
      <c r="L10" s="49">
        <v>1</v>
      </c>
      <c r="M10" s="60">
        <v>175</v>
      </c>
      <c r="N10" s="46"/>
      <c r="O10" s="46"/>
      <c r="P10" s="46"/>
      <c r="Q10" s="46"/>
      <c r="R10" s="46"/>
      <c r="S10" s="46"/>
      <c r="T10" s="49">
        <v>1</v>
      </c>
      <c r="U10" s="46">
        <v>1</v>
      </c>
      <c r="V10" s="49">
        <v>6</v>
      </c>
      <c r="W10" s="46" t="s">
        <v>78</v>
      </c>
      <c r="X10" s="46" t="s">
        <v>79</v>
      </c>
      <c r="Y10" s="60">
        <v>175</v>
      </c>
      <c r="Z10" s="46"/>
      <c r="AA10" s="46"/>
      <c r="AB10" s="46"/>
      <c r="AC10" s="46"/>
      <c r="AD10" s="46"/>
      <c r="AE10" s="46"/>
      <c r="AF10" s="60">
        <v>175</v>
      </c>
      <c r="AG10" s="46"/>
      <c r="AH10" s="46">
        <f t="shared" ref="AH10:AH13" si="3">T10*60</f>
        <v>60</v>
      </c>
      <c r="AI10" s="46"/>
      <c r="AJ10" s="46">
        <f t="shared" si="2"/>
        <v>115</v>
      </c>
      <c r="AK10" s="46"/>
      <c r="AL10" s="46"/>
      <c r="AM10" s="46" t="s">
        <v>80</v>
      </c>
      <c r="AN10" s="46">
        <v>13607367208</v>
      </c>
      <c r="AO10" s="69"/>
    </row>
    <row r="11" ht="35" customHeight="1" spans="1:41">
      <c r="A11" s="46">
        <v>3</v>
      </c>
      <c r="B11" s="47" t="s">
        <v>81</v>
      </c>
      <c r="C11" s="46" t="s">
        <v>12</v>
      </c>
      <c r="D11" s="47" t="s">
        <v>82</v>
      </c>
      <c r="E11" s="48" t="s">
        <v>83</v>
      </c>
      <c r="F11" s="46" t="s">
        <v>70</v>
      </c>
      <c r="G11" s="48" t="s">
        <v>84</v>
      </c>
      <c r="H11" s="49">
        <v>2.226</v>
      </c>
      <c r="I11" s="46"/>
      <c r="J11" s="49">
        <v>2.226</v>
      </c>
      <c r="K11" s="46"/>
      <c r="L11" s="49">
        <v>2.226</v>
      </c>
      <c r="M11" s="61">
        <v>249.312</v>
      </c>
      <c r="N11" s="46"/>
      <c r="O11" s="46"/>
      <c r="P11" s="46"/>
      <c r="Q11" s="46"/>
      <c r="R11" s="46"/>
      <c r="S11" s="46"/>
      <c r="T11" s="49">
        <v>2.226</v>
      </c>
      <c r="U11" s="46">
        <v>1</v>
      </c>
      <c r="V11" s="49">
        <v>5</v>
      </c>
      <c r="W11" s="46" t="s">
        <v>78</v>
      </c>
      <c r="X11" s="46" t="s">
        <v>79</v>
      </c>
      <c r="Y11" s="61">
        <v>249.312</v>
      </c>
      <c r="Z11" s="46"/>
      <c r="AA11" s="46"/>
      <c r="AB11" s="46"/>
      <c r="AC11" s="46"/>
      <c r="AD11" s="46"/>
      <c r="AE11" s="46"/>
      <c r="AF11" s="61">
        <v>249.312</v>
      </c>
      <c r="AG11" s="46"/>
      <c r="AH11" s="46">
        <f>T11*55</f>
        <v>122.43</v>
      </c>
      <c r="AI11" s="46"/>
      <c r="AJ11" s="46">
        <f t="shared" si="2"/>
        <v>126.882</v>
      </c>
      <c r="AK11" s="46"/>
      <c r="AL11" s="46"/>
      <c r="AM11" s="46" t="s">
        <v>80</v>
      </c>
      <c r="AN11" s="46">
        <v>13607367208</v>
      </c>
      <c r="AO11" s="69"/>
    </row>
    <row r="12" ht="35" customHeight="1" spans="1:41">
      <c r="A12" s="46">
        <v>4</v>
      </c>
      <c r="B12" s="47" t="s">
        <v>85</v>
      </c>
      <c r="C12" s="46" t="s">
        <v>12</v>
      </c>
      <c r="D12" s="47" t="s">
        <v>86</v>
      </c>
      <c r="E12" s="47" t="s">
        <v>87</v>
      </c>
      <c r="F12" s="46" t="s">
        <v>70</v>
      </c>
      <c r="G12" s="48" t="s">
        <v>88</v>
      </c>
      <c r="H12" s="49">
        <v>1.36</v>
      </c>
      <c r="I12" s="46"/>
      <c r="J12" s="49">
        <v>1.36</v>
      </c>
      <c r="K12" s="46"/>
      <c r="L12" s="49">
        <v>1.36</v>
      </c>
      <c r="M12" s="60">
        <v>238</v>
      </c>
      <c r="N12" s="46"/>
      <c r="O12" s="46"/>
      <c r="P12" s="46"/>
      <c r="Q12" s="46"/>
      <c r="R12" s="46"/>
      <c r="S12" s="46"/>
      <c r="T12" s="49">
        <v>1.36</v>
      </c>
      <c r="U12" s="46">
        <v>1</v>
      </c>
      <c r="V12" s="49">
        <v>7</v>
      </c>
      <c r="W12" s="46" t="s">
        <v>78</v>
      </c>
      <c r="X12" s="46" t="s">
        <v>79</v>
      </c>
      <c r="Y12" s="60">
        <v>238</v>
      </c>
      <c r="Z12" s="46"/>
      <c r="AA12" s="46"/>
      <c r="AB12" s="46"/>
      <c r="AC12" s="46"/>
      <c r="AD12" s="46"/>
      <c r="AE12" s="46"/>
      <c r="AF12" s="60">
        <v>238</v>
      </c>
      <c r="AG12" s="46"/>
      <c r="AH12" s="46">
        <f t="shared" si="3"/>
        <v>81.6</v>
      </c>
      <c r="AI12" s="46"/>
      <c r="AJ12" s="46">
        <f t="shared" si="2"/>
        <v>156.4</v>
      </c>
      <c r="AK12" s="46"/>
      <c r="AL12" s="46"/>
      <c r="AM12" s="46" t="s">
        <v>80</v>
      </c>
      <c r="AN12" s="46">
        <v>13607367208</v>
      </c>
      <c r="AO12" s="69"/>
    </row>
    <row r="13" ht="35" customHeight="1" spans="1:41">
      <c r="A13" s="46">
        <v>5</v>
      </c>
      <c r="B13" s="47" t="s">
        <v>89</v>
      </c>
      <c r="C13" s="46" t="s">
        <v>12</v>
      </c>
      <c r="D13" s="47" t="s">
        <v>90</v>
      </c>
      <c r="E13" s="48" t="s">
        <v>91</v>
      </c>
      <c r="F13" s="46" t="s">
        <v>70</v>
      </c>
      <c r="G13" s="48" t="s">
        <v>92</v>
      </c>
      <c r="H13" s="49">
        <v>1.652</v>
      </c>
      <c r="I13" s="46"/>
      <c r="J13" s="49">
        <v>1.652</v>
      </c>
      <c r="K13" s="46"/>
      <c r="L13" s="49">
        <v>1.652</v>
      </c>
      <c r="M13" s="61">
        <v>289.1</v>
      </c>
      <c r="N13" s="46"/>
      <c r="O13" s="46"/>
      <c r="P13" s="46"/>
      <c r="Q13" s="46"/>
      <c r="R13" s="46"/>
      <c r="S13" s="46"/>
      <c r="T13" s="49">
        <v>1.652</v>
      </c>
      <c r="U13" s="46">
        <v>1</v>
      </c>
      <c r="V13" s="49">
        <v>6</v>
      </c>
      <c r="W13" s="46" t="s">
        <v>78</v>
      </c>
      <c r="X13" s="46" t="s">
        <v>79</v>
      </c>
      <c r="Y13" s="61">
        <v>289.1</v>
      </c>
      <c r="Z13" s="46"/>
      <c r="AA13" s="46"/>
      <c r="AB13" s="46"/>
      <c r="AC13" s="46"/>
      <c r="AD13" s="46"/>
      <c r="AE13" s="46"/>
      <c r="AF13" s="61">
        <v>289.1</v>
      </c>
      <c r="AG13" s="46"/>
      <c r="AH13" s="46">
        <f t="shared" si="3"/>
        <v>99.12</v>
      </c>
      <c r="AI13" s="46"/>
      <c r="AJ13" s="46">
        <f t="shared" si="2"/>
        <v>189.98</v>
      </c>
      <c r="AK13" s="46"/>
      <c r="AL13" s="46"/>
      <c r="AM13" s="46" t="s">
        <v>80</v>
      </c>
      <c r="AN13" s="46">
        <v>13607367208</v>
      </c>
      <c r="AO13" s="69"/>
    </row>
    <row r="14" ht="35" customHeight="1" spans="1:41">
      <c r="A14" s="46">
        <v>6</v>
      </c>
      <c r="B14" s="47" t="s">
        <v>93</v>
      </c>
      <c r="C14" s="46" t="s">
        <v>12</v>
      </c>
      <c r="D14" s="47" t="s">
        <v>94</v>
      </c>
      <c r="E14" s="47" t="s">
        <v>95</v>
      </c>
      <c r="F14" s="46" t="s">
        <v>70</v>
      </c>
      <c r="G14" s="48" t="s">
        <v>96</v>
      </c>
      <c r="H14" s="49">
        <v>2</v>
      </c>
      <c r="I14" s="46"/>
      <c r="J14" s="49">
        <v>2</v>
      </c>
      <c r="K14" s="46"/>
      <c r="L14" s="49">
        <v>2</v>
      </c>
      <c r="M14" s="60">
        <v>350</v>
      </c>
      <c r="N14" s="46"/>
      <c r="O14" s="46"/>
      <c r="P14" s="46"/>
      <c r="Q14" s="46"/>
      <c r="R14" s="46"/>
      <c r="S14" s="46"/>
      <c r="T14" s="49">
        <v>2</v>
      </c>
      <c r="U14" s="46">
        <v>1</v>
      </c>
      <c r="V14" s="49">
        <v>5</v>
      </c>
      <c r="W14" s="46" t="s">
        <v>97</v>
      </c>
      <c r="X14" s="46" t="s">
        <v>79</v>
      </c>
      <c r="Y14" s="60">
        <v>350</v>
      </c>
      <c r="Z14" s="46"/>
      <c r="AA14" s="46"/>
      <c r="AB14" s="46"/>
      <c r="AC14" s="46"/>
      <c r="AD14" s="46"/>
      <c r="AE14" s="46"/>
      <c r="AF14" s="60">
        <v>350</v>
      </c>
      <c r="AG14" s="46"/>
      <c r="AH14" s="46">
        <f t="shared" ref="AH14:AH20" si="4">T14*55</f>
        <v>110</v>
      </c>
      <c r="AI14" s="46"/>
      <c r="AJ14" s="46">
        <f t="shared" si="2"/>
        <v>240</v>
      </c>
      <c r="AK14" s="46"/>
      <c r="AL14" s="46"/>
      <c r="AM14" s="46" t="s">
        <v>80</v>
      </c>
      <c r="AN14" s="46">
        <v>13607367208</v>
      </c>
      <c r="AO14" s="69"/>
    </row>
    <row r="15" ht="35" customHeight="1" spans="1:41">
      <c r="A15" s="46">
        <v>7</v>
      </c>
      <c r="B15" s="49" t="s">
        <v>98</v>
      </c>
      <c r="C15" s="46" t="s">
        <v>12</v>
      </c>
      <c r="D15" s="48" t="s">
        <v>99</v>
      </c>
      <c r="E15" s="48" t="s">
        <v>100</v>
      </c>
      <c r="F15" s="46" t="s">
        <v>70</v>
      </c>
      <c r="G15" s="50" t="s">
        <v>101</v>
      </c>
      <c r="H15" s="49">
        <v>4.83</v>
      </c>
      <c r="I15" s="46"/>
      <c r="J15" s="49">
        <v>4.83</v>
      </c>
      <c r="K15" s="46"/>
      <c r="L15" s="49">
        <v>4.83</v>
      </c>
      <c r="M15" s="62">
        <v>845.25</v>
      </c>
      <c r="N15" s="46"/>
      <c r="O15" s="46"/>
      <c r="P15" s="46"/>
      <c r="Q15" s="46"/>
      <c r="R15" s="46"/>
      <c r="S15" s="46"/>
      <c r="T15" s="49">
        <v>4.83</v>
      </c>
      <c r="U15" s="46">
        <v>1</v>
      </c>
      <c r="V15" s="49">
        <v>6</v>
      </c>
      <c r="W15" s="46" t="s">
        <v>97</v>
      </c>
      <c r="X15" s="46" t="s">
        <v>79</v>
      </c>
      <c r="Y15" s="62">
        <v>845.25</v>
      </c>
      <c r="Z15" s="46"/>
      <c r="AA15" s="46"/>
      <c r="AB15" s="46"/>
      <c r="AC15" s="46"/>
      <c r="AD15" s="46"/>
      <c r="AE15" s="46"/>
      <c r="AF15" s="62">
        <v>845.25</v>
      </c>
      <c r="AG15" s="46"/>
      <c r="AH15" s="46">
        <f>T15*60</f>
        <v>289.8</v>
      </c>
      <c r="AI15" s="46"/>
      <c r="AJ15" s="46">
        <f t="shared" si="2"/>
        <v>555.45</v>
      </c>
      <c r="AK15" s="46"/>
      <c r="AL15" s="46"/>
      <c r="AM15" s="46" t="s">
        <v>80</v>
      </c>
      <c r="AN15" s="46">
        <v>13607367208</v>
      </c>
      <c r="AO15" s="69"/>
    </row>
    <row r="16" ht="35" customHeight="1" spans="1:41">
      <c r="A16" s="46">
        <v>8</v>
      </c>
      <c r="B16" s="49" t="s">
        <v>102</v>
      </c>
      <c r="C16" s="46" t="s">
        <v>12</v>
      </c>
      <c r="D16" s="48" t="s">
        <v>103</v>
      </c>
      <c r="E16" s="48" t="s">
        <v>104</v>
      </c>
      <c r="F16" s="46" t="s">
        <v>70</v>
      </c>
      <c r="G16" s="50" t="s">
        <v>105</v>
      </c>
      <c r="H16" s="49">
        <v>5.1</v>
      </c>
      <c r="I16" s="46"/>
      <c r="J16" s="49">
        <v>5.1</v>
      </c>
      <c r="K16" s="46"/>
      <c r="L16" s="49">
        <v>5.1</v>
      </c>
      <c r="M16" s="62">
        <v>923.86</v>
      </c>
      <c r="N16" s="46"/>
      <c r="O16" s="46"/>
      <c r="P16" s="46"/>
      <c r="Q16" s="46"/>
      <c r="R16" s="46"/>
      <c r="S16" s="46"/>
      <c r="T16" s="49">
        <v>5.1</v>
      </c>
      <c r="U16" s="46">
        <v>1</v>
      </c>
      <c r="V16" s="49" t="s">
        <v>106</v>
      </c>
      <c r="W16" s="46" t="s">
        <v>97</v>
      </c>
      <c r="X16" s="46" t="s">
        <v>79</v>
      </c>
      <c r="Y16" s="62">
        <v>923.86</v>
      </c>
      <c r="Z16" s="46"/>
      <c r="AA16" s="46"/>
      <c r="AB16" s="46"/>
      <c r="AC16" s="46"/>
      <c r="AD16" s="46"/>
      <c r="AE16" s="46"/>
      <c r="AF16" s="62">
        <v>923.86</v>
      </c>
      <c r="AG16" s="46"/>
      <c r="AH16" s="46">
        <f>T16*60</f>
        <v>306</v>
      </c>
      <c r="AI16" s="46"/>
      <c r="AJ16" s="46">
        <f t="shared" si="2"/>
        <v>617.86</v>
      </c>
      <c r="AK16" s="46"/>
      <c r="AL16" s="46"/>
      <c r="AM16" s="46" t="s">
        <v>80</v>
      </c>
      <c r="AN16" s="46">
        <v>13607367208</v>
      </c>
      <c r="AO16" s="69"/>
    </row>
    <row r="17" ht="35" customHeight="1" spans="1:41">
      <c r="A17" s="46">
        <v>9</v>
      </c>
      <c r="B17" s="49" t="s">
        <v>107</v>
      </c>
      <c r="C17" s="46" t="s">
        <v>12</v>
      </c>
      <c r="D17" s="48" t="s">
        <v>99</v>
      </c>
      <c r="E17" s="48" t="s">
        <v>108</v>
      </c>
      <c r="F17" s="46" t="s">
        <v>70</v>
      </c>
      <c r="G17" s="50" t="s">
        <v>109</v>
      </c>
      <c r="H17" s="49">
        <v>3.7</v>
      </c>
      <c r="I17" s="46"/>
      <c r="J17" s="49">
        <v>3.7</v>
      </c>
      <c r="K17" s="46"/>
      <c r="L17" s="49">
        <v>3.7</v>
      </c>
      <c r="M17" s="63">
        <v>647.5</v>
      </c>
      <c r="N17" s="46"/>
      <c r="O17" s="46"/>
      <c r="P17" s="46"/>
      <c r="Q17" s="46"/>
      <c r="R17" s="46"/>
      <c r="S17" s="46"/>
      <c r="T17" s="49">
        <v>3.7</v>
      </c>
      <c r="U17" s="46">
        <v>1</v>
      </c>
      <c r="V17" s="49">
        <v>5</v>
      </c>
      <c r="W17" s="46" t="s">
        <v>78</v>
      </c>
      <c r="X17" s="46" t="s">
        <v>79</v>
      </c>
      <c r="Y17" s="63">
        <v>647.5</v>
      </c>
      <c r="Z17" s="46"/>
      <c r="AA17" s="46"/>
      <c r="AB17" s="46"/>
      <c r="AC17" s="46"/>
      <c r="AD17" s="46"/>
      <c r="AE17" s="46"/>
      <c r="AF17" s="63">
        <v>647.5</v>
      </c>
      <c r="AG17" s="46"/>
      <c r="AH17" s="46">
        <f t="shared" si="4"/>
        <v>203.5</v>
      </c>
      <c r="AI17" s="46"/>
      <c r="AJ17" s="46">
        <f t="shared" si="2"/>
        <v>444</v>
      </c>
      <c r="AK17" s="46"/>
      <c r="AL17" s="46"/>
      <c r="AM17" s="46" t="s">
        <v>80</v>
      </c>
      <c r="AN17" s="46">
        <v>13607367208</v>
      </c>
      <c r="AO17" s="69"/>
    </row>
    <row r="18" ht="35" customHeight="1" spans="1:41">
      <c r="A18" s="46">
        <v>10</v>
      </c>
      <c r="B18" s="49" t="s">
        <v>110</v>
      </c>
      <c r="C18" s="46" t="s">
        <v>12</v>
      </c>
      <c r="D18" s="48" t="s">
        <v>111</v>
      </c>
      <c r="E18" s="48" t="s">
        <v>112</v>
      </c>
      <c r="F18" s="46" t="s">
        <v>70</v>
      </c>
      <c r="G18" s="50" t="s">
        <v>113</v>
      </c>
      <c r="H18" s="49">
        <v>4.582</v>
      </c>
      <c r="I18" s="46"/>
      <c r="J18" s="49">
        <v>4.582</v>
      </c>
      <c r="K18" s="46"/>
      <c r="L18" s="49">
        <v>4.582</v>
      </c>
      <c r="M18" s="64">
        <v>801.8502</v>
      </c>
      <c r="N18" s="46"/>
      <c r="O18" s="46"/>
      <c r="P18" s="46"/>
      <c r="Q18" s="46"/>
      <c r="R18" s="46"/>
      <c r="S18" s="46"/>
      <c r="T18" s="49">
        <v>4.582</v>
      </c>
      <c r="U18" s="46">
        <v>1</v>
      </c>
      <c r="V18" s="49">
        <v>5</v>
      </c>
      <c r="W18" s="46" t="s">
        <v>78</v>
      </c>
      <c r="X18" s="46" t="s">
        <v>79</v>
      </c>
      <c r="Y18" s="64">
        <v>801.8502</v>
      </c>
      <c r="Z18" s="46"/>
      <c r="AA18" s="46"/>
      <c r="AB18" s="46"/>
      <c r="AC18" s="46"/>
      <c r="AD18" s="46"/>
      <c r="AE18" s="46"/>
      <c r="AF18" s="64">
        <v>801.8502</v>
      </c>
      <c r="AG18" s="46"/>
      <c r="AH18" s="46">
        <f t="shared" si="4"/>
        <v>252.01</v>
      </c>
      <c r="AI18" s="46"/>
      <c r="AJ18" s="46">
        <f t="shared" si="2"/>
        <v>549.8402</v>
      </c>
      <c r="AK18" s="46"/>
      <c r="AL18" s="46"/>
      <c r="AM18" s="46" t="s">
        <v>80</v>
      </c>
      <c r="AN18" s="46">
        <v>13607367208</v>
      </c>
      <c r="AO18" s="69"/>
    </row>
    <row r="19" ht="35" customHeight="1" spans="1:41">
      <c r="A19" s="46">
        <v>11</v>
      </c>
      <c r="B19" s="51" t="s">
        <v>114</v>
      </c>
      <c r="C19" s="46" t="s">
        <v>12</v>
      </c>
      <c r="D19" s="51" t="s">
        <v>115</v>
      </c>
      <c r="E19" s="51" t="s">
        <v>116</v>
      </c>
      <c r="F19" s="46" t="s">
        <v>70</v>
      </c>
      <c r="G19" s="52" t="s">
        <v>117</v>
      </c>
      <c r="H19" s="53">
        <v>1.96</v>
      </c>
      <c r="I19" s="46"/>
      <c r="J19" s="53">
        <v>1.96</v>
      </c>
      <c r="K19" s="46"/>
      <c r="L19" s="53">
        <v>1.96</v>
      </c>
      <c r="M19" s="62">
        <v>172.48</v>
      </c>
      <c r="N19" s="46"/>
      <c r="O19" s="46"/>
      <c r="P19" s="46"/>
      <c r="Q19" s="46"/>
      <c r="R19" s="46"/>
      <c r="S19" s="46"/>
      <c r="T19" s="53">
        <v>1.96</v>
      </c>
      <c r="U19" s="46">
        <v>1</v>
      </c>
      <c r="V19" s="49">
        <v>5</v>
      </c>
      <c r="W19" s="46" t="s">
        <v>78</v>
      </c>
      <c r="X19" s="46" t="s">
        <v>79</v>
      </c>
      <c r="Y19" s="62">
        <v>172.48</v>
      </c>
      <c r="Z19" s="46"/>
      <c r="AA19" s="46"/>
      <c r="AB19" s="46"/>
      <c r="AC19" s="46"/>
      <c r="AD19" s="46"/>
      <c r="AE19" s="46"/>
      <c r="AF19" s="62">
        <v>172.48</v>
      </c>
      <c r="AG19" s="46"/>
      <c r="AH19" s="46">
        <f t="shared" si="4"/>
        <v>107.8</v>
      </c>
      <c r="AI19" s="46"/>
      <c r="AJ19" s="46">
        <f t="shared" si="2"/>
        <v>64.68</v>
      </c>
      <c r="AK19" s="46"/>
      <c r="AL19" s="46"/>
      <c r="AM19" s="46" t="s">
        <v>80</v>
      </c>
      <c r="AN19" s="46">
        <v>13607367208</v>
      </c>
      <c r="AO19" s="69"/>
    </row>
    <row r="20" ht="35" customHeight="1" spans="1:41">
      <c r="A20" s="46">
        <v>12</v>
      </c>
      <c r="B20" s="49" t="s">
        <v>118</v>
      </c>
      <c r="C20" s="46" t="s">
        <v>12</v>
      </c>
      <c r="D20" s="48" t="s">
        <v>90</v>
      </c>
      <c r="E20" s="48" t="s">
        <v>119</v>
      </c>
      <c r="F20" s="46" t="s">
        <v>70</v>
      </c>
      <c r="G20" s="50" t="s">
        <v>120</v>
      </c>
      <c r="H20" s="49">
        <v>2</v>
      </c>
      <c r="I20" s="46"/>
      <c r="J20" s="49">
        <v>2</v>
      </c>
      <c r="K20" s="46"/>
      <c r="L20" s="49">
        <v>2</v>
      </c>
      <c r="M20" s="60">
        <v>350</v>
      </c>
      <c r="N20" s="46"/>
      <c r="O20" s="46"/>
      <c r="P20" s="46"/>
      <c r="Q20" s="46"/>
      <c r="R20" s="46"/>
      <c r="S20" s="46"/>
      <c r="T20" s="49">
        <v>2</v>
      </c>
      <c r="U20" s="46">
        <v>1</v>
      </c>
      <c r="V20" s="49">
        <v>5</v>
      </c>
      <c r="W20" s="46" t="s">
        <v>78</v>
      </c>
      <c r="X20" s="46" t="s">
        <v>79</v>
      </c>
      <c r="Y20" s="60">
        <v>350</v>
      </c>
      <c r="Z20" s="46"/>
      <c r="AA20" s="46"/>
      <c r="AB20" s="46"/>
      <c r="AC20" s="46"/>
      <c r="AD20" s="46"/>
      <c r="AE20" s="46"/>
      <c r="AF20" s="60">
        <v>350</v>
      </c>
      <c r="AG20" s="46"/>
      <c r="AH20" s="46">
        <f t="shared" si="4"/>
        <v>110</v>
      </c>
      <c r="AI20" s="46"/>
      <c r="AJ20" s="46">
        <f t="shared" si="2"/>
        <v>240</v>
      </c>
      <c r="AK20" s="46"/>
      <c r="AL20" s="46"/>
      <c r="AM20" s="46" t="s">
        <v>80</v>
      </c>
      <c r="AN20" s="46">
        <v>13607367208</v>
      </c>
      <c r="AO20" s="69"/>
    </row>
    <row r="21" ht="35" customHeight="1" spans="1:41">
      <c r="A21" s="46">
        <v>13</v>
      </c>
      <c r="B21" s="49" t="s">
        <v>121</v>
      </c>
      <c r="C21" s="46" t="s">
        <v>12</v>
      </c>
      <c r="D21" s="48" t="s">
        <v>86</v>
      </c>
      <c r="E21" s="48" t="s">
        <v>122</v>
      </c>
      <c r="F21" s="46" t="s">
        <v>70</v>
      </c>
      <c r="G21" s="50" t="s">
        <v>123</v>
      </c>
      <c r="H21" s="49">
        <v>5.225</v>
      </c>
      <c r="I21" s="46"/>
      <c r="J21" s="49">
        <v>5.225</v>
      </c>
      <c r="K21" s="46"/>
      <c r="L21" s="49">
        <v>5.225</v>
      </c>
      <c r="M21" s="61">
        <v>914.375</v>
      </c>
      <c r="N21" s="46"/>
      <c r="O21" s="46"/>
      <c r="P21" s="46"/>
      <c r="Q21" s="46"/>
      <c r="R21" s="46"/>
      <c r="S21" s="46"/>
      <c r="T21" s="49">
        <v>5.225</v>
      </c>
      <c r="U21" s="46">
        <v>1</v>
      </c>
      <c r="V21" s="49">
        <v>7</v>
      </c>
      <c r="W21" s="46" t="s">
        <v>78</v>
      </c>
      <c r="X21" s="46" t="s">
        <v>79</v>
      </c>
      <c r="Y21" s="61">
        <v>914.375</v>
      </c>
      <c r="Z21" s="46"/>
      <c r="AA21" s="46"/>
      <c r="AB21" s="46"/>
      <c r="AC21" s="46"/>
      <c r="AD21" s="46"/>
      <c r="AE21" s="46"/>
      <c r="AF21" s="61">
        <v>914.375</v>
      </c>
      <c r="AG21" s="46"/>
      <c r="AH21" s="46">
        <f t="shared" ref="AH21:AH23" si="5">T21*60</f>
        <v>313.5</v>
      </c>
      <c r="AI21" s="46"/>
      <c r="AJ21" s="46">
        <f t="shared" si="2"/>
        <v>600.875</v>
      </c>
      <c r="AK21" s="46"/>
      <c r="AL21" s="46"/>
      <c r="AM21" s="46" t="s">
        <v>80</v>
      </c>
      <c r="AN21" s="46">
        <v>13607367208</v>
      </c>
      <c r="AO21" s="69"/>
    </row>
    <row r="22" ht="35" customHeight="1" spans="1:41">
      <c r="A22" s="46">
        <v>14</v>
      </c>
      <c r="B22" s="49" t="s">
        <v>124</v>
      </c>
      <c r="C22" s="46" t="s">
        <v>12</v>
      </c>
      <c r="D22" s="48" t="s">
        <v>86</v>
      </c>
      <c r="E22" s="48" t="s">
        <v>125</v>
      </c>
      <c r="F22" s="46" t="s">
        <v>70</v>
      </c>
      <c r="G22" s="50" t="s">
        <v>88</v>
      </c>
      <c r="H22" s="49">
        <v>8.547</v>
      </c>
      <c r="I22" s="46"/>
      <c r="J22" s="49">
        <v>8.547</v>
      </c>
      <c r="K22" s="46"/>
      <c r="L22" s="49">
        <v>8.547</v>
      </c>
      <c r="M22" s="61">
        <v>1495.725</v>
      </c>
      <c r="N22" s="46"/>
      <c r="O22" s="46"/>
      <c r="P22" s="46"/>
      <c r="Q22" s="46"/>
      <c r="R22" s="46"/>
      <c r="S22" s="46"/>
      <c r="T22" s="49">
        <v>8.547</v>
      </c>
      <c r="U22" s="46">
        <v>1</v>
      </c>
      <c r="V22" s="49" t="s">
        <v>106</v>
      </c>
      <c r="W22" s="46" t="s">
        <v>78</v>
      </c>
      <c r="X22" s="46" t="s">
        <v>79</v>
      </c>
      <c r="Y22" s="61">
        <v>1495.725</v>
      </c>
      <c r="Z22" s="46"/>
      <c r="AA22" s="46"/>
      <c r="AB22" s="46"/>
      <c r="AC22" s="46"/>
      <c r="AD22" s="46"/>
      <c r="AE22" s="46"/>
      <c r="AF22" s="61">
        <v>1495.725</v>
      </c>
      <c r="AG22" s="46"/>
      <c r="AH22" s="46">
        <f t="shared" si="5"/>
        <v>512.82</v>
      </c>
      <c r="AI22" s="46"/>
      <c r="AJ22" s="46">
        <f t="shared" si="2"/>
        <v>982.905</v>
      </c>
      <c r="AK22" s="46"/>
      <c r="AL22" s="46"/>
      <c r="AM22" s="46" t="s">
        <v>80</v>
      </c>
      <c r="AN22" s="46">
        <v>13607367208</v>
      </c>
      <c r="AO22" s="69"/>
    </row>
    <row r="23" ht="35" customHeight="1" spans="1:41">
      <c r="A23" s="46">
        <v>15</v>
      </c>
      <c r="B23" s="49" t="s">
        <v>126</v>
      </c>
      <c r="C23" s="46" t="s">
        <v>12</v>
      </c>
      <c r="D23" s="48" t="s">
        <v>127</v>
      </c>
      <c r="E23" s="48" t="s">
        <v>128</v>
      </c>
      <c r="F23" s="46" t="s">
        <v>70</v>
      </c>
      <c r="G23" s="50" t="s">
        <v>129</v>
      </c>
      <c r="H23" s="49">
        <v>2.92</v>
      </c>
      <c r="I23" s="46"/>
      <c r="J23" s="49">
        <v>2.92</v>
      </c>
      <c r="K23" s="46"/>
      <c r="L23" s="49">
        <v>2.92</v>
      </c>
      <c r="M23" s="62">
        <v>327.04</v>
      </c>
      <c r="N23" s="46"/>
      <c r="O23" s="46"/>
      <c r="P23" s="46"/>
      <c r="Q23" s="46"/>
      <c r="R23" s="46"/>
      <c r="S23" s="46"/>
      <c r="T23" s="49">
        <v>2.92</v>
      </c>
      <c r="U23" s="46">
        <v>1</v>
      </c>
      <c r="V23" s="49">
        <v>6.5</v>
      </c>
      <c r="W23" s="46" t="s">
        <v>78</v>
      </c>
      <c r="X23" s="46" t="s">
        <v>79</v>
      </c>
      <c r="Y23" s="62">
        <v>327.04</v>
      </c>
      <c r="Z23" s="46"/>
      <c r="AA23" s="46"/>
      <c r="AB23" s="46"/>
      <c r="AC23" s="46"/>
      <c r="AD23" s="46"/>
      <c r="AE23" s="46"/>
      <c r="AF23" s="62">
        <v>327.04</v>
      </c>
      <c r="AG23" s="46"/>
      <c r="AH23" s="46">
        <f t="shared" si="5"/>
        <v>175.2</v>
      </c>
      <c r="AI23" s="46"/>
      <c r="AJ23" s="46">
        <f t="shared" si="2"/>
        <v>151.84</v>
      </c>
      <c r="AK23" s="46"/>
      <c r="AL23" s="46"/>
      <c r="AM23" s="46" t="s">
        <v>80</v>
      </c>
      <c r="AN23" s="46">
        <v>13607367208</v>
      </c>
      <c r="AO23" s="69"/>
    </row>
    <row r="24" ht="35" customHeight="1" spans="1:41">
      <c r="A24" s="46">
        <v>16</v>
      </c>
      <c r="B24" s="49" t="s">
        <v>130</v>
      </c>
      <c r="C24" s="46" t="s">
        <v>12</v>
      </c>
      <c r="D24" s="48" t="s">
        <v>127</v>
      </c>
      <c r="E24" s="48" t="s">
        <v>131</v>
      </c>
      <c r="F24" s="46" t="s">
        <v>70</v>
      </c>
      <c r="G24" s="50" t="s">
        <v>132</v>
      </c>
      <c r="H24" s="49">
        <v>0.41</v>
      </c>
      <c r="I24" s="46"/>
      <c r="J24" s="49">
        <v>0.41</v>
      </c>
      <c r="K24" s="46"/>
      <c r="L24" s="49">
        <v>0.41</v>
      </c>
      <c r="M24" s="62">
        <v>71.75</v>
      </c>
      <c r="N24" s="46"/>
      <c r="O24" s="46"/>
      <c r="P24" s="46"/>
      <c r="Q24" s="46"/>
      <c r="R24" s="46"/>
      <c r="S24" s="46"/>
      <c r="T24" s="49">
        <v>0.41</v>
      </c>
      <c r="U24" s="46">
        <v>1</v>
      </c>
      <c r="V24" s="49">
        <v>5</v>
      </c>
      <c r="W24" s="46" t="s">
        <v>97</v>
      </c>
      <c r="X24" s="46" t="s">
        <v>79</v>
      </c>
      <c r="Y24" s="62">
        <v>71.75</v>
      </c>
      <c r="Z24" s="46"/>
      <c r="AA24" s="46"/>
      <c r="AB24" s="46"/>
      <c r="AC24" s="46"/>
      <c r="AD24" s="46"/>
      <c r="AE24" s="46"/>
      <c r="AF24" s="62">
        <v>71.75</v>
      </c>
      <c r="AG24" s="46"/>
      <c r="AH24" s="46">
        <f t="shared" ref="AH24:AH29" si="6">T24*55</f>
        <v>22.55</v>
      </c>
      <c r="AI24" s="46"/>
      <c r="AJ24" s="46">
        <f t="shared" si="2"/>
        <v>49.2</v>
      </c>
      <c r="AK24" s="46"/>
      <c r="AL24" s="46"/>
      <c r="AM24" s="46" t="s">
        <v>80</v>
      </c>
      <c r="AN24" s="46">
        <v>13607367208</v>
      </c>
      <c r="AO24" s="69"/>
    </row>
    <row r="25" ht="35" customHeight="1" spans="1:41">
      <c r="A25" s="46">
        <v>17</v>
      </c>
      <c r="B25" s="49" t="s">
        <v>133</v>
      </c>
      <c r="C25" s="46" t="s">
        <v>12</v>
      </c>
      <c r="D25" s="48" t="s">
        <v>127</v>
      </c>
      <c r="E25" s="48" t="s">
        <v>134</v>
      </c>
      <c r="F25" s="46" t="s">
        <v>70</v>
      </c>
      <c r="G25" s="50" t="s">
        <v>135</v>
      </c>
      <c r="H25" s="49">
        <v>1.461</v>
      </c>
      <c r="I25" s="46"/>
      <c r="J25" s="49">
        <v>1.461</v>
      </c>
      <c r="K25" s="46"/>
      <c r="L25" s="49">
        <v>1.461</v>
      </c>
      <c r="M25" s="64">
        <v>255.6753</v>
      </c>
      <c r="N25" s="46"/>
      <c r="O25" s="46"/>
      <c r="P25" s="46"/>
      <c r="Q25" s="46"/>
      <c r="R25" s="46"/>
      <c r="S25" s="46"/>
      <c r="T25" s="49">
        <v>1.461</v>
      </c>
      <c r="U25" s="46">
        <v>1</v>
      </c>
      <c r="V25" s="49">
        <v>5</v>
      </c>
      <c r="W25" s="46" t="s">
        <v>97</v>
      </c>
      <c r="X25" s="46" t="s">
        <v>79</v>
      </c>
      <c r="Y25" s="64">
        <v>255.6753</v>
      </c>
      <c r="Z25" s="46"/>
      <c r="AA25" s="46"/>
      <c r="AB25" s="46"/>
      <c r="AC25" s="46"/>
      <c r="AD25" s="46"/>
      <c r="AE25" s="46"/>
      <c r="AF25" s="64">
        <v>255.6753</v>
      </c>
      <c r="AG25" s="46"/>
      <c r="AH25" s="46">
        <f t="shared" si="6"/>
        <v>80.355</v>
      </c>
      <c r="AI25" s="46"/>
      <c r="AJ25" s="46">
        <f t="shared" si="2"/>
        <v>175.3203</v>
      </c>
      <c r="AK25" s="46"/>
      <c r="AL25" s="46"/>
      <c r="AM25" s="46" t="s">
        <v>80</v>
      </c>
      <c r="AN25" s="46">
        <v>13607367208</v>
      </c>
      <c r="AO25" s="69"/>
    </row>
    <row r="26" ht="35" customHeight="1" spans="1:41">
      <c r="A26" s="46">
        <v>18</v>
      </c>
      <c r="B26" s="49" t="s">
        <v>136</v>
      </c>
      <c r="C26" s="46" t="s">
        <v>12</v>
      </c>
      <c r="D26" s="48" t="s">
        <v>127</v>
      </c>
      <c r="E26" s="48" t="s">
        <v>131</v>
      </c>
      <c r="F26" s="46" t="s">
        <v>70</v>
      </c>
      <c r="G26" s="50" t="s">
        <v>137</v>
      </c>
      <c r="H26" s="49">
        <v>0.35</v>
      </c>
      <c r="I26" s="46"/>
      <c r="J26" s="49">
        <v>0.35</v>
      </c>
      <c r="K26" s="46"/>
      <c r="L26" s="49">
        <v>0.35</v>
      </c>
      <c r="M26" s="63">
        <v>39.2</v>
      </c>
      <c r="N26" s="46"/>
      <c r="O26" s="46"/>
      <c r="P26" s="46"/>
      <c r="Q26" s="46"/>
      <c r="R26" s="46"/>
      <c r="S26" s="46"/>
      <c r="T26" s="49">
        <v>0.35</v>
      </c>
      <c r="U26" s="46">
        <v>1</v>
      </c>
      <c r="V26" s="49">
        <v>5</v>
      </c>
      <c r="W26" s="46" t="s">
        <v>97</v>
      </c>
      <c r="X26" s="46" t="s">
        <v>79</v>
      </c>
      <c r="Y26" s="63">
        <v>39.2</v>
      </c>
      <c r="Z26" s="46"/>
      <c r="AA26" s="46"/>
      <c r="AB26" s="46"/>
      <c r="AC26" s="46"/>
      <c r="AD26" s="46"/>
      <c r="AE26" s="46"/>
      <c r="AF26" s="63">
        <v>39.2</v>
      </c>
      <c r="AG26" s="46"/>
      <c r="AH26" s="46">
        <f t="shared" si="6"/>
        <v>19.25</v>
      </c>
      <c r="AI26" s="46"/>
      <c r="AJ26" s="46">
        <f t="shared" si="2"/>
        <v>19.95</v>
      </c>
      <c r="AK26" s="46"/>
      <c r="AL26" s="46"/>
      <c r="AM26" s="46" t="s">
        <v>80</v>
      </c>
      <c r="AN26" s="46">
        <v>13607367208</v>
      </c>
      <c r="AO26" s="69"/>
    </row>
    <row r="27" ht="35" customHeight="1" spans="1:41">
      <c r="A27" s="46">
        <v>19</v>
      </c>
      <c r="B27" s="49" t="s">
        <v>138</v>
      </c>
      <c r="C27" s="46" t="s">
        <v>12</v>
      </c>
      <c r="D27" s="48" t="s">
        <v>139</v>
      </c>
      <c r="E27" s="48" t="s">
        <v>140</v>
      </c>
      <c r="F27" s="46" t="s">
        <v>70</v>
      </c>
      <c r="G27" s="50" t="s">
        <v>141</v>
      </c>
      <c r="H27" s="49">
        <v>2</v>
      </c>
      <c r="I27" s="46"/>
      <c r="J27" s="49">
        <v>2</v>
      </c>
      <c r="K27" s="46"/>
      <c r="L27" s="49">
        <v>2</v>
      </c>
      <c r="M27" s="60">
        <v>350</v>
      </c>
      <c r="N27" s="46"/>
      <c r="O27" s="46"/>
      <c r="P27" s="46"/>
      <c r="Q27" s="46"/>
      <c r="R27" s="46"/>
      <c r="S27" s="46"/>
      <c r="T27" s="49">
        <v>2</v>
      </c>
      <c r="U27" s="46">
        <v>1</v>
      </c>
      <c r="V27" s="49">
        <v>5</v>
      </c>
      <c r="W27" s="46" t="s">
        <v>78</v>
      </c>
      <c r="X27" s="46" t="s">
        <v>79</v>
      </c>
      <c r="Y27" s="60">
        <v>350</v>
      </c>
      <c r="Z27" s="46"/>
      <c r="AA27" s="46"/>
      <c r="AB27" s="46"/>
      <c r="AC27" s="46"/>
      <c r="AD27" s="46"/>
      <c r="AE27" s="46"/>
      <c r="AF27" s="60">
        <v>350</v>
      </c>
      <c r="AG27" s="46"/>
      <c r="AH27" s="46">
        <f t="shared" si="6"/>
        <v>110</v>
      </c>
      <c r="AI27" s="46"/>
      <c r="AJ27" s="46">
        <f t="shared" si="2"/>
        <v>240</v>
      </c>
      <c r="AK27" s="46"/>
      <c r="AL27" s="46"/>
      <c r="AM27" s="46" t="s">
        <v>80</v>
      </c>
      <c r="AN27" s="46">
        <v>13607367208</v>
      </c>
      <c r="AO27" s="69"/>
    </row>
    <row r="28" ht="35" customHeight="1" spans="1:41">
      <c r="A28" s="46">
        <v>20</v>
      </c>
      <c r="B28" s="49" t="s">
        <v>142</v>
      </c>
      <c r="C28" s="46" t="s">
        <v>12</v>
      </c>
      <c r="D28" s="48" t="s">
        <v>143</v>
      </c>
      <c r="E28" s="48" t="s">
        <v>144</v>
      </c>
      <c r="F28" s="46" t="s">
        <v>70</v>
      </c>
      <c r="G28" s="50" t="s">
        <v>145</v>
      </c>
      <c r="H28" s="49">
        <v>1.7</v>
      </c>
      <c r="I28" s="46"/>
      <c r="J28" s="49">
        <v>1.7</v>
      </c>
      <c r="K28" s="46"/>
      <c r="L28" s="49">
        <v>1.7</v>
      </c>
      <c r="M28" s="62">
        <v>297.5</v>
      </c>
      <c r="N28" s="46"/>
      <c r="O28" s="46"/>
      <c r="P28" s="46"/>
      <c r="Q28" s="46"/>
      <c r="R28" s="46"/>
      <c r="S28" s="46"/>
      <c r="T28" s="49">
        <v>1.7</v>
      </c>
      <c r="U28" s="46">
        <v>1</v>
      </c>
      <c r="V28" s="49">
        <v>5</v>
      </c>
      <c r="W28" s="46" t="s">
        <v>97</v>
      </c>
      <c r="X28" s="46" t="s">
        <v>79</v>
      </c>
      <c r="Y28" s="62">
        <v>297.5</v>
      </c>
      <c r="Z28" s="46"/>
      <c r="AA28" s="46"/>
      <c r="AB28" s="46"/>
      <c r="AC28" s="46"/>
      <c r="AD28" s="46"/>
      <c r="AE28" s="46"/>
      <c r="AF28" s="62">
        <v>297.5</v>
      </c>
      <c r="AG28" s="46"/>
      <c r="AH28" s="46">
        <f t="shared" si="6"/>
        <v>93.5</v>
      </c>
      <c r="AI28" s="46"/>
      <c r="AJ28" s="46">
        <f t="shared" si="2"/>
        <v>204</v>
      </c>
      <c r="AK28" s="46"/>
      <c r="AL28" s="46"/>
      <c r="AM28" s="46" t="s">
        <v>80</v>
      </c>
      <c r="AN28" s="46">
        <v>13607367208</v>
      </c>
      <c r="AO28" s="69"/>
    </row>
    <row r="29" ht="35" customHeight="1" spans="1:41">
      <c r="A29" s="46">
        <v>21</v>
      </c>
      <c r="B29" s="49" t="s">
        <v>146</v>
      </c>
      <c r="C29" s="46" t="s">
        <v>12</v>
      </c>
      <c r="D29" s="48" t="s">
        <v>86</v>
      </c>
      <c r="E29" s="48" t="s">
        <v>147</v>
      </c>
      <c r="F29" s="46" t="s">
        <v>70</v>
      </c>
      <c r="G29" s="50" t="s">
        <v>148</v>
      </c>
      <c r="H29" s="49">
        <v>2.6</v>
      </c>
      <c r="I29" s="46"/>
      <c r="J29" s="49">
        <v>2.6</v>
      </c>
      <c r="K29" s="46"/>
      <c r="L29" s="49">
        <v>2.6</v>
      </c>
      <c r="M29" s="63">
        <v>455</v>
      </c>
      <c r="N29" s="46"/>
      <c r="O29" s="46"/>
      <c r="P29" s="46"/>
      <c r="Q29" s="46"/>
      <c r="R29" s="46"/>
      <c r="S29" s="46"/>
      <c r="T29" s="49">
        <v>2.6</v>
      </c>
      <c r="U29" s="46">
        <v>1</v>
      </c>
      <c r="V29" s="49">
        <v>5</v>
      </c>
      <c r="W29" s="46" t="s">
        <v>78</v>
      </c>
      <c r="X29" s="46" t="s">
        <v>79</v>
      </c>
      <c r="Y29" s="63">
        <v>455</v>
      </c>
      <c r="Z29" s="46"/>
      <c r="AA29" s="46"/>
      <c r="AB29" s="46"/>
      <c r="AC29" s="46"/>
      <c r="AD29" s="46"/>
      <c r="AE29" s="46"/>
      <c r="AF29" s="63">
        <v>455</v>
      </c>
      <c r="AG29" s="46"/>
      <c r="AH29" s="46">
        <f t="shared" si="6"/>
        <v>143</v>
      </c>
      <c r="AI29" s="46"/>
      <c r="AJ29" s="46">
        <f t="shared" si="2"/>
        <v>312</v>
      </c>
      <c r="AK29" s="46"/>
      <c r="AL29" s="46"/>
      <c r="AM29" s="46" t="s">
        <v>80</v>
      </c>
      <c r="AN29" s="46">
        <v>13607367208</v>
      </c>
      <c r="AO29" s="69"/>
    </row>
    <row r="30" ht="35" customHeight="1" spans="1:41">
      <c r="A30" s="46">
        <v>22</v>
      </c>
      <c r="B30" s="49" t="s">
        <v>149</v>
      </c>
      <c r="C30" s="46" t="s">
        <v>12</v>
      </c>
      <c r="D30" s="48" t="s">
        <v>82</v>
      </c>
      <c r="E30" s="48" t="s">
        <v>150</v>
      </c>
      <c r="F30" s="46" t="s">
        <v>70</v>
      </c>
      <c r="G30" s="50" t="s">
        <v>84</v>
      </c>
      <c r="H30" s="49">
        <v>8.227</v>
      </c>
      <c r="I30" s="46"/>
      <c r="J30" s="49">
        <v>8.227</v>
      </c>
      <c r="K30" s="46"/>
      <c r="L30" s="49">
        <v>8.227</v>
      </c>
      <c r="M30" s="61">
        <v>1439.725</v>
      </c>
      <c r="N30" s="46"/>
      <c r="O30" s="46"/>
      <c r="P30" s="46"/>
      <c r="Q30" s="46"/>
      <c r="R30" s="46"/>
      <c r="S30" s="46"/>
      <c r="T30" s="49">
        <v>8.227</v>
      </c>
      <c r="U30" s="46">
        <v>1</v>
      </c>
      <c r="V30" s="49">
        <v>6</v>
      </c>
      <c r="W30" s="46" t="s">
        <v>78</v>
      </c>
      <c r="X30" s="46" t="s">
        <v>79</v>
      </c>
      <c r="Y30" s="61">
        <v>1439.725</v>
      </c>
      <c r="Z30" s="46"/>
      <c r="AA30" s="46"/>
      <c r="AB30" s="46"/>
      <c r="AC30" s="46"/>
      <c r="AD30" s="46"/>
      <c r="AE30" s="46"/>
      <c r="AF30" s="61">
        <v>1439.725</v>
      </c>
      <c r="AG30" s="46"/>
      <c r="AH30" s="46">
        <f>T30*60</f>
        <v>493.62</v>
      </c>
      <c r="AI30" s="46"/>
      <c r="AJ30" s="46">
        <f t="shared" si="2"/>
        <v>946.105</v>
      </c>
      <c r="AK30" s="46"/>
      <c r="AL30" s="46"/>
      <c r="AM30" s="46" t="s">
        <v>80</v>
      </c>
      <c r="AN30" s="46">
        <v>13607367208</v>
      </c>
      <c r="AO30" s="69"/>
    </row>
    <row r="31" ht="35" customHeight="1" spans="1:41">
      <c r="A31" s="46">
        <v>23</v>
      </c>
      <c r="B31" s="49" t="s">
        <v>151</v>
      </c>
      <c r="C31" s="46" t="s">
        <v>12</v>
      </c>
      <c r="D31" s="48" t="s">
        <v>82</v>
      </c>
      <c r="E31" s="48" t="s">
        <v>152</v>
      </c>
      <c r="F31" s="46" t="s">
        <v>70</v>
      </c>
      <c r="G31" s="50" t="s">
        <v>153</v>
      </c>
      <c r="H31" s="49">
        <v>8.441</v>
      </c>
      <c r="I31" s="46"/>
      <c r="J31" s="49">
        <v>8.441</v>
      </c>
      <c r="K31" s="46"/>
      <c r="L31" s="49">
        <v>8.441</v>
      </c>
      <c r="M31" s="61">
        <v>1477.175</v>
      </c>
      <c r="N31" s="46"/>
      <c r="O31" s="46"/>
      <c r="P31" s="46"/>
      <c r="Q31" s="46"/>
      <c r="R31" s="46"/>
      <c r="S31" s="46"/>
      <c r="T31" s="49">
        <v>8.441</v>
      </c>
      <c r="U31" s="46">
        <v>1</v>
      </c>
      <c r="V31" s="49">
        <v>6</v>
      </c>
      <c r="W31" s="46" t="s">
        <v>78</v>
      </c>
      <c r="X31" s="46" t="s">
        <v>79</v>
      </c>
      <c r="Y31" s="61">
        <v>1477.175</v>
      </c>
      <c r="Z31" s="46"/>
      <c r="AA31" s="46"/>
      <c r="AB31" s="46"/>
      <c r="AC31" s="46"/>
      <c r="AD31" s="46"/>
      <c r="AE31" s="46"/>
      <c r="AF31" s="61">
        <v>1477.175</v>
      </c>
      <c r="AG31" s="46"/>
      <c r="AH31" s="46">
        <f>T31*60</f>
        <v>506.46</v>
      </c>
      <c r="AI31" s="46"/>
      <c r="AJ31" s="46">
        <f t="shared" si="2"/>
        <v>970.715</v>
      </c>
      <c r="AK31" s="46"/>
      <c r="AL31" s="46"/>
      <c r="AM31" s="46" t="s">
        <v>80</v>
      </c>
      <c r="AN31" s="46">
        <v>13607367208</v>
      </c>
      <c r="AO31" s="69"/>
    </row>
    <row r="32" ht="35" customHeight="1" spans="1:41">
      <c r="A32" s="46">
        <v>24</v>
      </c>
      <c r="B32" s="49" t="s">
        <v>154</v>
      </c>
      <c r="C32" s="46" t="s">
        <v>12</v>
      </c>
      <c r="D32" s="48" t="s">
        <v>111</v>
      </c>
      <c r="E32" s="48" t="s">
        <v>155</v>
      </c>
      <c r="F32" s="46" t="s">
        <v>70</v>
      </c>
      <c r="G32" s="50" t="s">
        <v>156</v>
      </c>
      <c r="H32" s="49">
        <v>1.5</v>
      </c>
      <c r="I32" s="46"/>
      <c r="J32" s="49">
        <v>1.5</v>
      </c>
      <c r="K32" s="46"/>
      <c r="L32" s="49">
        <v>1.5</v>
      </c>
      <c r="M32" s="63">
        <v>262.5</v>
      </c>
      <c r="N32" s="46"/>
      <c r="O32" s="46"/>
      <c r="P32" s="46"/>
      <c r="Q32" s="46"/>
      <c r="R32" s="46"/>
      <c r="S32" s="46"/>
      <c r="T32" s="49">
        <v>1.5</v>
      </c>
      <c r="U32" s="46">
        <v>1</v>
      </c>
      <c r="V32" s="49">
        <v>5</v>
      </c>
      <c r="W32" s="46" t="s">
        <v>97</v>
      </c>
      <c r="X32" s="46" t="s">
        <v>79</v>
      </c>
      <c r="Y32" s="63">
        <v>262.5</v>
      </c>
      <c r="Z32" s="46"/>
      <c r="AA32" s="46"/>
      <c r="AB32" s="46"/>
      <c r="AC32" s="46"/>
      <c r="AD32" s="46"/>
      <c r="AE32" s="46"/>
      <c r="AF32" s="63">
        <v>262.5</v>
      </c>
      <c r="AG32" s="46"/>
      <c r="AH32" s="46">
        <f t="shared" ref="AH32:AH35" si="7">T32*55</f>
        <v>82.5</v>
      </c>
      <c r="AI32" s="46"/>
      <c r="AJ32" s="46">
        <f t="shared" si="2"/>
        <v>180</v>
      </c>
      <c r="AK32" s="46"/>
      <c r="AL32" s="46"/>
      <c r="AM32" s="46" t="s">
        <v>80</v>
      </c>
      <c r="AN32" s="46">
        <v>13607367208</v>
      </c>
      <c r="AO32" s="69"/>
    </row>
    <row r="33" ht="35" customHeight="1" spans="1:41">
      <c r="A33" s="46">
        <v>25</v>
      </c>
      <c r="B33" s="49" t="s">
        <v>157</v>
      </c>
      <c r="C33" s="46" t="s">
        <v>12</v>
      </c>
      <c r="D33" s="48" t="s">
        <v>75</v>
      </c>
      <c r="E33" s="48" t="s">
        <v>158</v>
      </c>
      <c r="F33" s="46" t="s">
        <v>70</v>
      </c>
      <c r="G33" s="50" t="s">
        <v>159</v>
      </c>
      <c r="H33" s="49">
        <v>2</v>
      </c>
      <c r="I33" s="46"/>
      <c r="J33" s="49">
        <v>2</v>
      </c>
      <c r="K33" s="46"/>
      <c r="L33" s="49">
        <v>2</v>
      </c>
      <c r="M33" s="63">
        <v>350</v>
      </c>
      <c r="N33" s="46"/>
      <c r="O33" s="46"/>
      <c r="P33" s="46"/>
      <c r="Q33" s="46"/>
      <c r="R33" s="46"/>
      <c r="S33" s="46"/>
      <c r="T33" s="49">
        <v>2</v>
      </c>
      <c r="U33" s="46">
        <v>1</v>
      </c>
      <c r="V33" s="49">
        <v>5</v>
      </c>
      <c r="W33" s="46" t="s">
        <v>97</v>
      </c>
      <c r="X33" s="46" t="s">
        <v>79</v>
      </c>
      <c r="Y33" s="63">
        <v>350</v>
      </c>
      <c r="Z33" s="46"/>
      <c r="AA33" s="46"/>
      <c r="AB33" s="46"/>
      <c r="AC33" s="46"/>
      <c r="AD33" s="46"/>
      <c r="AE33" s="46"/>
      <c r="AF33" s="63">
        <v>350</v>
      </c>
      <c r="AG33" s="46"/>
      <c r="AH33" s="46">
        <f t="shared" si="7"/>
        <v>110</v>
      </c>
      <c r="AI33" s="46"/>
      <c r="AJ33" s="46">
        <f t="shared" si="2"/>
        <v>240</v>
      </c>
      <c r="AK33" s="46"/>
      <c r="AL33" s="46"/>
      <c r="AM33" s="46" t="s">
        <v>80</v>
      </c>
      <c r="AN33" s="46">
        <v>13607367208</v>
      </c>
      <c r="AO33" s="69"/>
    </row>
    <row r="34" ht="35" customHeight="1" spans="1:41">
      <c r="A34" s="46">
        <v>26</v>
      </c>
      <c r="B34" s="49" t="s">
        <v>160</v>
      </c>
      <c r="C34" s="46" t="s">
        <v>12</v>
      </c>
      <c r="D34" s="48" t="s">
        <v>161</v>
      </c>
      <c r="E34" s="48" t="s">
        <v>162</v>
      </c>
      <c r="F34" s="46" t="s">
        <v>70</v>
      </c>
      <c r="G34" s="50" t="s">
        <v>163</v>
      </c>
      <c r="H34" s="49">
        <v>1</v>
      </c>
      <c r="I34" s="46"/>
      <c r="J34" s="49">
        <v>1</v>
      </c>
      <c r="K34" s="46"/>
      <c r="L34" s="49">
        <v>1</v>
      </c>
      <c r="M34" s="60">
        <v>175</v>
      </c>
      <c r="N34" s="46"/>
      <c r="O34" s="46"/>
      <c r="P34" s="46"/>
      <c r="Q34" s="46"/>
      <c r="R34" s="46"/>
      <c r="S34" s="46"/>
      <c r="T34" s="49">
        <v>1</v>
      </c>
      <c r="U34" s="46">
        <v>1</v>
      </c>
      <c r="V34" s="49">
        <v>5</v>
      </c>
      <c r="W34" s="46" t="s">
        <v>78</v>
      </c>
      <c r="X34" s="46" t="s">
        <v>79</v>
      </c>
      <c r="Y34" s="60">
        <v>175</v>
      </c>
      <c r="Z34" s="46"/>
      <c r="AA34" s="46"/>
      <c r="AB34" s="46"/>
      <c r="AC34" s="46"/>
      <c r="AD34" s="46"/>
      <c r="AE34" s="46"/>
      <c r="AF34" s="60">
        <v>175</v>
      </c>
      <c r="AG34" s="46"/>
      <c r="AH34" s="46">
        <f t="shared" si="7"/>
        <v>55</v>
      </c>
      <c r="AI34" s="46"/>
      <c r="AJ34" s="46">
        <f t="shared" si="2"/>
        <v>120</v>
      </c>
      <c r="AK34" s="46"/>
      <c r="AL34" s="46"/>
      <c r="AM34" s="46" t="s">
        <v>80</v>
      </c>
      <c r="AN34" s="46">
        <v>13607367208</v>
      </c>
      <c r="AO34" s="69"/>
    </row>
    <row r="35" ht="35" customHeight="1" spans="1:41">
      <c r="A35" s="46">
        <v>27</v>
      </c>
      <c r="B35" s="49" t="s">
        <v>164</v>
      </c>
      <c r="C35" s="46" t="s">
        <v>12</v>
      </c>
      <c r="D35" s="48" t="s">
        <v>103</v>
      </c>
      <c r="E35" s="48" t="s">
        <v>165</v>
      </c>
      <c r="F35" s="46" t="s">
        <v>70</v>
      </c>
      <c r="G35" s="50" t="s">
        <v>166</v>
      </c>
      <c r="H35" s="49">
        <v>1.65</v>
      </c>
      <c r="I35" s="46"/>
      <c r="J35" s="49">
        <v>1.65</v>
      </c>
      <c r="K35" s="46"/>
      <c r="L35" s="49">
        <v>1.65</v>
      </c>
      <c r="M35" s="62">
        <v>288.75</v>
      </c>
      <c r="N35" s="46"/>
      <c r="O35" s="46"/>
      <c r="P35" s="46"/>
      <c r="Q35" s="46"/>
      <c r="R35" s="46"/>
      <c r="S35" s="46"/>
      <c r="T35" s="49">
        <v>1.65</v>
      </c>
      <c r="U35" s="46">
        <v>1</v>
      </c>
      <c r="V35" s="49">
        <v>5</v>
      </c>
      <c r="W35" s="46" t="s">
        <v>97</v>
      </c>
      <c r="X35" s="46" t="s">
        <v>79</v>
      </c>
      <c r="Y35" s="62">
        <v>288.75</v>
      </c>
      <c r="Z35" s="46"/>
      <c r="AA35" s="46"/>
      <c r="AB35" s="46"/>
      <c r="AC35" s="46"/>
      <c r="AD35" s="46"/>
      <c r="AE35" s="46"/>
      <c r="AF35" s="62">
        <v>288.75</v>
      </c>
      <c r="AG35" s="46"/>
      <c r="AH35" s="46">
        <f t="shared" si="7"/>
        <v>90.75</v>
      </c>
      <c r="AI35" s="46"/>
      <c r="AJ35" s="46">
        <f t="shared" si="2"/>
        <v>198</v>
      </c>
      <c r="AK35" s="46"/>
      <c r="AL35" s="46"/>
      <c r="AM35" s="46" t="s">
        <v>80</v>
      </c>
      <c r="AN35" s="46">
        <v>13607367208</v>
      </c>
      <c r="AO35" s="69"/>
    </row>
    <row r="36" ht="35" customHeight="1" spans="1:41">
      <c r="A36" s="46">
        <v>28</v>
      </c>
      <c r="B36" s="49" t="s">
        <v>167</v>
      </c>
      <c r="C36" s="46" t="s">
        <v>12</v>
      </c>
      <c r="D36" s="48" t="s">
        <v>99</v>
      </c>
      <c r="E36" s="48" t="s">
        <v>168</v>
      </c>
      <c r="F36" s="46" t="s">
        <v>70</v>
      </c>
      <c r="G36" s="50" t="s">
        <v>169</v>
      </c>
      <c r="H36" s="49">
        <v>1.1</v>
      </c>
      <c r="I36" s="46"/>
      <c r="J36" s="49">
        <v>1.1</v>
      </c>
      <c r="K36" s="46"/>
      <c r="L36" s="49">
        <v>1.1</v>
      </c>
      <c r="M36" s="62">
        <v>192.5</v>
      </c>
      <c r="N36" s="46"/>
      <c r="O36" s="46"/>
      <c r="P36" s="46"/>
      <c r="Q36" s="46"/>
      <c r="R36" s="46"/>
      <c r="S36" s="46"/>
      <c r="T36" s="49">
        <v>1.1</v>
      </c>
      <c r="U36" s="46">
        <v>1</v>
      </c>
      <c r="V36" s="49">
        <v>4.5</v>
      </c>
      <c r="W36" s="46" t="s">
        <v>97</v>
      </c>
      <c r="X36" s="46" t="s">
        <v>79</v>
      </c>
      <c r="Y36" s="62">
        <v>192.5</v>
      </c>
      <c r="Z36" s="46"/>
      <c r="AA36" s="46"/>
      <c r="AB36" s="46"/>
      <c r="AC36" s="46"/>
      <c r="AD36" s="46"/>
      <c r="AE36" s="46"/>
      <c r="AF36" s="62">
        <v>192.5</v>
      </c>
      <c r="AG36" s="46"/>
      <c r="AH36" s="46">
        <f t="shared" ref="AH36:AH41" si="8">T36*50</f>
        <v>55</v>
      </c>
      <c r="AI36" s="46"/>
      <c r="AJ36" s="46">
        <f t="shared" si="2"/>
        <v>137.5</v>
      </c>
      <c r="AK36" s="46"/>
      <c r="AL36" s="46"/>
      <c r="AM36" s="46" t="s">
        <v>80</v>
      </c>
      <c r="AN36" s="46">
        <v>13607367208</v>
      </c>
      <c r="AO36" s="69"/>
    </row>
    <row r="37" ht="35" customHeight="1" spans="1:41">
      <c r="A37" s="46">
        <v>29</v>
      </c>
      <c r="B37" s="49" t="s">
        <v>170</v>
      </c>
      <c r="C37" s="46" t="s">
        <v>12</v>
      </c>
      <c r="D37" s="48" t="s">
        <v>171</v>
      </c>
      <c r="E37" s="48" t="s">
        <v>172</v>
      </c>
      <c r="F37" s="46" t="s">
        <v>70</v>
      </c>
      <c r="G37" s="50" t="s">
        <v>173</v>
      </c>
      <c r="H37" s="49">
        <v>1.317</v>
      </c>
      <c r="I37" s="46"/>
      <c r="J37" s="49">
        <v>1.317</v>
      </c>
      <c r="K37" s="46"/>
      <c r="L37" s="49">
        <v>1.317</v>
      </c>
      <c r="M37" s="61">
        <v>230.475</v>
      </c>
      <c r="N37" s="46"/>
      <c r="O37" s="46"/>
      <c r="P37" s="46"/>
      <c r="Q37" s="46"/>
      <c r="R37" s="46"/>
      <c r="S37" s="46"/>
      <c r="T37" s="49">
        <v>1.317</v>
      </c>
      <c r="U37" s="46">
        <v>1</v>
      </c>
      <c r="V37" s="49">
        <v>4.5</v>
      </c>
      <c r="W37" s="46" t="s">
        <v>97</v>
      </c>
      <c r="X37" s="46" t="s">
        <v>79</v>
      </c>
      <c r="Y37" s="61">
        <v>230.475</v>
      </c>
      <c r="Z37" s="46"/>
      <c r="AA37" s="46"/>
      <c r="AB37" s="46"/>
      <c r="AC37" s="46"/>
      <c r="AD37" s="46"/>
      <c r="AE37" s="46"/>
      <c r="AF37" s="61">
        <v>230.475</v>
      </c>
      <c r="AG37" s="46"/>
      <c r="AH37" s="46">
        <f t="shared" si="8"/>
        <v>65.85</v>
      </c>
      <c r="AI37" s="46"/>
      <c r="AJ37" s="46">
        <f t="shared" si="2"/>
        <v>164.625</v>
      </c>
      <c r="AK37" s="46"/>
      <c r="AL37" s="46"/>
      <c r="AM37" s="46" t="s">
        <v>80</v>
      </c>
      <c r="AN37" s="46">
        <v>13607367208</v>
      </c>
      <c r="AO37" s="69"/>
    </row>
    <row r="38" ht="35" customHeight="1" spans="1:41">
      <c r="A38" s="46">
        <v>30</v>
      </c>
      <c r="B38" s="49" t="s">
        <v>174</v>
      </c>
      <c r="C38" s="46" t="s">
        <v>12</v>
      </c>
      <c r="D38" s="48" t="s">
        <v>143</v>
      </c>
      <c r="E38" s="48" t="s">
        <v>175</v>
      </c>
      <c r="F38" s="46" t="s">
        <v>70</v>
      </c>
      <c r="G38" s="50" t="s">
        <v>176</v>
      </c>
      <c r="H38" s="49">
        <v>1.1</v>
      </c>
      <c r="I38" s="46"/>
      <c r="J38" s="49">
        <v>1.1</v>
      </c>
      <c r="K38" s="46"/>
      <c r="L38" s="49">
        <v>1.1</v>
      </c>
      <c r="M38" s="62">
        <v>192.5</v>
      </c>
      <c r="N38" s="46"/>
      <c r="O38" s="46"/>
      <c r="P38" s="46"/>
      <c r="Q38" s="46"/>
      <c r="R38" s="46"/>
      <c r="S38" s="46"/>
      <c r="T38" s="49">
        <v>1.1</v>
      </c>
      <c r="U38" s="46">
        <v>1</v>
      </c>
      <c r="V38" s="49">
        <v>5</v>
      </c>
      <c r="W38" s="46" t="s">
        <v>78</v>
      </c>
      <c r="X38" s="46" t="s">
        <v>79</v>
      </c>
      <c r="Y38" s="62">
        <v>192.5</v>
      </c>
      <c r="Z38" s="46"/>
      <c r="AA38" s="46"/>
      <c r="AB38" s="46"/>
      <c r="AC38" s="46"/>
      <c r="AD38" s="46"/>
      <c r="AE38" s="46"/>
      <c r="AF38" s="62">
        <v>192.5</v>
      </c>
      <c r="AG38" s="46"/>
      <c r="AH38" s="46">
        <f>T38*55</f>
        <v>60.5</v>
      </c>
      <c r="AI38" s="46"/>
      <c r="AJ38" s="46">
        <f t="shared" si="2"/>
        <v>132</v>
      </c>
      <c r="AK38" s="46"/>
      <c r="AL38" s="46"/>
      <c r="AM38" s="46" t="s">
        <v>80</v>
      </c>
      <c r="AN38" s="46">
        <v>13607367208</v>
      </c>
      <c r="AO38" s="69"/>
    </row>
    <row r="39" ht="35" customHeight="1" spans="1:41">
      <c r="A39" s="46">
        <v>31</v>
      </c>
      <c r="B39" s="49" t="s">
        <v>177</v>
      </c>
      <c r="C39" s="46" t="s">
        <v>12</v>
      </c>
      <c r="D39" s="48" t="s">
        <v>178</v>
      </c>
      <c r="E39" s="48" t="s">
        <v>179</v>
      </c>
      <c r="F39" s="46" t="s">
        <v>70</v>
      </c>
      <c r="G39" s="50" t="s">
        <v>180</v>
      </c>
      <c r="H39" s="49">
        <v>3.309</v>
      </c>
      <c r="I39" s="46"/>
      <c r="J39" s="49">
        <v>3.309</v>
      </c>
      <c r="K39" s="46"/>
      <c r="L39" s="49">
        <v>3.309</v>
      </c>
      <c r="M39" s="61">
        <v>579.075</v>
      </c>
      <c r="N39" s="46"/>
      <c r="O39" s="46"/>
      <c r="P39" s="46"/>
      <c r="Q39" s="46"/>
      <c r="R39" s="46"/>
      <c r="S39" s="46"/>
      <c r="T39" s="49">
        <v>3.309</v>
      </c>
      <c r="U39" s="46">
        <v>1</v>
      </c>
      <c r="V39" s="49">
        <v>4.5</v>
      </c>
      <c r="W39" s="46" t="s">
        <v>78</v>
      </c>
      <c r="X39" s="46" t="s">
        <v>79</v>
      </c>
      <c r="Y39" s="61">
        <v>579.075</v>
      </c>
      <c r="Z39" s="46"/>
      <c r="AA39" s="46"/>
      <c r="AB39" s="46"/>
      <c r="AC39" s="46"/>
      <c r="AD39" s="46"/>
      <c r="AE39" s="46"/>
      <c r="AF39" s="61">
        <v>579.075</v>
      </c>
      <c r="AG39" s="46"/>
      <c r="AH39" s="46">
        <f t="shared" si="8"/>
        <v>165.45</v>
      </c>
      <c r="AI39" s="46"/>
      <c r="AJ39" s="46">
        <f t="shared" si="2"/>
        <v>413.625</v>
      </c>
      <c r="AK39" s="46"/>
      <c r="AL39" s="46"/>
      <c r="AM39" s="46" t="s">
        <v>80</v>
      </c>
      <c r="AN39" s="46">
        <v>13607367208</v>
      </c>
      <c r="AO39" s="69"/>
    </row>
    <row r="40" ht="35" customHeight="1" spans="1:41">
      <c r="A40" s="46">
        <v>32</v>
      </c>
      <c r="B40" s="49" t="s">
        <v>181</v>
      </c>
      <c r="C40" s="46" t="s">
        <v>12</v>
      </c>
      <c r="D40" s="48" t="s">
        <v>99</v>
      </c>
      <c r="E40" s="48" t="s">
        <v>182</v>
      </c>
      <c r="F40" s="46" t="s">
        <v>70</v>
      </c>
      <c r="G40" s="50" t="s">
        <v>183</v>
      </c>
      <c r="H40" s="49">
        <v>2.8</v>
      </c>
      <c r="I40" s="46"/>
      <c r="J40" s="49">
        <v>2.8</v>
      </c>
      <c r="K40" s="46"/>
      <c r="L40" s="49">
        <v>2.8</v>
      </c>
      <c r="M40" s="60">
        <v>490</v>
      </c>
      <c r="N40" s="46"/>
      <c r="O40" s="46"/>
      <c r="P40" s="46"/>
      <c r="Q40" s="46"/>
      <c r="R40" s="46"/>
      <c r="S40" s="46"/>
      <c r="T40" s="49">
        <v>2.8</v>
      </c>
      <c r="U40" s="46">
        <v>1</v>
      </c>
      <c r="V40" s="49">
        <v>4.5</v>
      </c>
      <c r="W40" s="46" t="s">
        <v>78</v>
      </c>
      <c r="X40" s="46" t="s">
        <v>79</v>
      </c>
      <c r="Y40" s="60">
        <v>490</v>
      </c>
      <c r="Z40" s="46"/>
      <c r="AA40" s="46"/>
      <c r="AB40" s="46"/>
      <c r="AC40" s="46"/>
      <c r="AD40" s="46"/>
      <c r="AE40" s="46"/>
      <c r="AF40" s="60">
        <v>490</v>
      </c>
      <c r="AG40" s="46"/>
      <c r="AH40" s="46">
        <f t="shared" si="8"/>
        <v>140</v>
      </c>
      <c r="AI40" s="46"/>
      <c r="AJ40" s="46">
        <f t="shared" si="2"/>
        <v>350</v>
      </c>
      <c r="AK40" s="46"/>
      <c r="AL40" s="46"/>
      <c r="AM40" s="46" t="s">
        <v>80</v>
      </c>
      <c r="AN40" s="46">
        <v>13607367208</v>
      </c>
      <c r="AO40" s="69"/>
    </row>
    <row r="41" ht="35" customHeight="1" spans="1:41">
      <c r="A41" s="46">
        <v>33</v>
      </c>
      <c r="B41" s="49" t="s">
        <v>184</v>
      </c>
      <c r="C41" s="46" t="s">
        <v>12</v>
      </c>
      <c r="D41" s="48" t="s">
        <v>99</v>
      </c>
      <c r="E41" s="48" t="s">
        <v>185</v>
      </c>
      <c r="F41" s="46" t="s">
        <v>70</v>
      </c>
      <c r="G41" s="50" t="s">
        <v>186</v>
      </c>
      <c r="H41" s="49">
        <v>1.01</v>
      </c>
      <c r="I41" s="46"/>
      <c r="J41" s="49">
        <v>1.01</v>
      </c>
      <c r="K41" s="46"/>
      <c r="L41" s="49">
        <v>1.01</v>
      </c>
      <c r="M41" s="61">
        <v>176.75</v>
      </c>
      <c r="N41" s="46"/>
      <c r="O41" s="46"/>
      <c r="P41" s="46"/>
      <c r="Q41" s="46"/>
      <c r="R41" s="46"/>
      <c r="S41" s="46"/>
      <c r="T41" s="49">
        <v>1.01</v>
      </c>
      <c r="U41" s="46">
        <v>1</v>
      </c>
      <c r="V41" s="49">
        <v>4.5</v>
      </c>
      <c r="W41" s="46" t="s">
        <v>97</v>
      </c>
      <c r="X41" s="46" t="s">
        <v>79</v>
      </c>
      <c r="Y41" s="61">
        <v>176.75</v>
      </c>
      <c r="Z41" s="46"/>
      <c r="AA41" s="46"/>
      <c r="AB41" s="46"/>
      <c r="AC41" s="46"/>
      <c r="AD41" s="46"/>
      <c r="AE41" s="46"/>
      <c r="AF41" s="61">
        <v>176.75</v>
      </c>
      <c r="AG41" s="46"/>
      <c r="AH41" s="46">
        <f t="shared" si="8"/>
        <v>50.5</v>
      </c>
      <c r="AI41" s="46"/>
      <c r="AJ41" s="46">
        <f t="shared" si="2"/>
        <v>126.25</v>
      </c>
      <c r="AK41" s="46"/>
      <c r="AL41" s="46"/>
      <c r="AM41" s="46" t="s">
        <v>80</v>
      </c>
      <c r="AN41" s="46">
        <v>13607367208</v>
      </c>
      <c r="AO41" s="69"/>
    </row>
    <row r="42" ht="35" customHeight="1" spans="1:41">
      <c r="A42" s="46">
        <v>34</v>
      </c>
      <c r="B42" s="49" t="s">
        <v>187</v>
      </c>
      <c r="C42" s="46" t="s">
        <v>12</v>
      </c>
      <c r="D42" s="48" t="s">
        <v>94</v>
      </c>
      <c r="E42" s="48" t="s">
        <v>188</v>
      </c>
      <c r="F42" s="46" t="s">
        <v>70</v>
      </c>
      <c r="G42" s="50" t="s">
        <v>189</v>
      </c>
      <c r="H42" s="49">
        <v>2</v>
      </c>
      <c r="I42" s="46"/>
      <c r="J42" s="49">
        <v>2</v>
      </c>
      <c r="K42" s="46"/>
      <c r="L42" s="49">
        <v>2</v>
      </c>
      <c r="M42" s="63">
        <v>350</v>
      </c>
      <c r="N42" s="46"/>
      <c r="O42" s="46"/>
      <c r="P42" s="46"/>
      <c r="Q42" s="46"/>
      <c r="R42" s="46"/>
      <c r="S42" s="46"/>
      <c r="T42" s="49">
        <v>2</v>
      </c>
      <c r="U42" s="46">
        <v>1</v>
      </c>
      <c r="V42" s="49">
        <v>5</v>
      </c>
      <c r="W42" s="46" t="s">
        <v>78</v>
      </c>
      <c r="X42" s="46" t="s">
        <v>79</v>
      </c>
      <c r="Y42" s="63">
        <v>350</v>
      </c>
      <c r="Z42" s="46"/>
      <c r="AA42" s="46"/>
      <c r="AB42" s="46"/>
      <c r="AC42" s="46"/>
      <c r="AD42" s="46"/>
      <c r="AE42" s="46"/>
      <c r="AF42" s="63">
        <v>350</v>
      </c>
      <c r="AG42" s="46"/>
      <c r="AH42" s="46">
        <f>T42*55</f>
        <v>110</v>
      </c>
      <c r="AI42" s="46"/>
      <c r="AJ42" s="46">
        <f t="shared" si="2"/>
        <v>240</v>
      </c>
      <c r="AK42" s="46"/>
      <c r="AL42" s="46"/>
      <c r="AM42" s="46" t="s">
        <v>80</v>
      </c>
      <c r="AN42" s="46">
        <v>13607367208</v>
      </c>
      <c r="AO42" s="69"/>
    </row>
    <row r="43" ht="35" customHeight="1" spans="1:41">
      <c r="A43" s="46">
        <v>35</v>
      </c>
      <c r="B43" s="49" t="s">
        <v>190</v>
      </c>
      <c r="C43" s="46" t="s">
        <v>12</v>
      </c>
      <c r="D43" s="48" t="s">
        <v>191</v>
      </c>
      <c r="E43" s="48" t="s">
        <v>192</v>
      </c>
      <c r="F43" s="46" t="s">
        <v>70</v>
      </c>
      <c r="G43" s="54" t="s">
        <v>193</v>
      </c>
      <c r="H43" s="55">
        <v>3.114</v>
      </c>
      <c r="I43" s="46"/>
      <c r="J43" s="55">
        <v>3.114</v>
      </c>
      <c r="K43" s="46"/>
      <c r="L43" s="55">
        <v>3.114</v>
      </c>
      <c r="M43" s="62">
        <v>544.95</v>
      </c>
      <c r="N43" s="46"/>
      <c r="O43" s="46"/>
      <c r="P43" s="46"/>
      <c r="Q43" s="46"/>
      <c r="R43" s="46"/>
      <c r="S43" s="46"/>
      <c r="T43" s="55">
        <v>3.114</v>
      </c>
      <c r="U43" s="46">
        <v>1</v>
      </c>
      <c r="V43" s="49">
        <v>6</v>
      </c>
      <c r="W43" s="46" t="s">
        <v>78</v>
      </c>
      <c r="X43" s="46" t="s">
        <v>79</v>
      </c>
      <c r="Y43" s="62">
        <v>544.95</v>
      </c>
      <c r="Z43" s="46"/>
      <c r="AA43" s="46"/>
      <c r="AB43" s="46"/>
      <c r="AC43" s="46"/>
      <c r="AD43" s="46"/>
      <c r="AE43" s="46"/>
      <c r="AF43" s="62">
        <v>544.95</v>
      </c>
      <c r="AG43" s="46"/>
      <c r="AH43" s="46">
        <f>T43*60</f>
        <v>186.84</v>
      </c>
      <c r="AI43" s="46"/>
      <c r="AJ43" s="46">
        <f t="shared" si="2"/>
        <v>358.11</v>
      </c>
      <c r="AK43" s="46"/>
      <c r="AL43" s="46"/>
      <c r="AM43" s="46" t="s">
        <v>80</v>
      </c>
      <c r="AN43" s="46">
        <v>13607367208</v>
      </c>
      <c r="AO43" s="69"/>
    </row>
    <row r="44" ht="35" customHeight="1" spans="1:41">
      <c r="A44" s="46">
        <v>36</v>
      </c>
      <c r="B44" s="49" t="s">
        <v>190</v>
      </c>
      <c r="C44" s="46" t="s">
        <v>12</v>
      </c>
      <c r="D44" s="48" t="s">
        <v>191</v>
      </c>
      <c r="E44" s="48" t="s">
        <v>194</v>
      </c>
      <c r="F44" s="46" t="s">
        <v>70</v>
      </c>
      <c r="G44" s="54" t="s">
        <v>195</v>
      </c>
      <c r="H44" s="55">
        <v>1.4</v>
      </c>
      <c r="I44" s="46"/>
      <c r="J44" s="55">
        <v>1.4</v>
      </c>
      <c r="K44" s="46"/>
      <c r="L44" s="55">
        <v>1.4</v>
      </c>
      <c r="M44" s="60">
        <v>245</v>
      </c>
      <c r="N44" s="46"/>
      <c r="O44" s="46"/>
      <c r="P44" s="46"/>
      <c r="Q44" s="46"/>
      <c r="R44" s="46"/>
      <c r="S44" s="46"/>
      <c r="T44" s="55">
        <v>1.4</v>
      </c>
      <c r="U44" s="46">
        <v>1</v>
      </c>
      <c r="V44" s="49">
        <v>6</v>
      </c>
      <c r="W44" s="46" t="s">
        <v>78</v>
      </c>
      <c r="X44" s="46" t="s">
        <v>79</v>
      </c>
      <c r="Y44" s="60">
        <v>245</v>
      </c>
      <c r="Z44" s="46"/>
      <c r="AA44" s="46"/>
      <c r="AB44" s="46"/>
      <c r="AC44" s="46"/>
      <c r="AD44" s="46"/>
      <c r="AE44" s="46"/>
      <c r="AF44" s="60">
        <v>245</v>
      </c>
      <c r="AG44" s="46"/>
      <c r="AH44" s="46">
        <f>T44*60</f>
        <v>84</v>
      </c>
      <c r="AI44" s="46"/>
      <c r="AJ44" s="46">
        <f t="shared" si="2"/>
        <v>161</v>
      </c>
      <c r="AK44" s="46"/>
      <c r="AL44" s="46"/>
      <c r="AM44" s="46" t="s">
        <v>80</v>
      </c>
      <c r="AN44" s="46">
        <v>13607367208</v>
      </c>
      <c r="AO44" s="69"/>
    </row>
    <row r="45" ht="35" customHeight="1" spans="1:41">
      <c r="A45" s="46">
        <v>37</v>
      </c>
      <c r="B45" s="49" t="s">
        <v>190</v>
      </c>
      <c r="C45" s="46" t="s">
        <v>12</v>
      </c>
      <c r="D45" s="48" t="s">
        <v>196</v>
      </c>
      <c r="E45" s="48" t="s">
        <v>197</v>
      </c>
      <c r="F45" s="46" t="s">
        <v>70</v>
      </c>
      <c r="G45" s="54" t="s">
        <v>109</v>
      </c>
      <c r="H45" s="56">
        <v>4.5</v>
      </c>
      <c r="I45" s="46"/>
      <c r="J45" s="56">
        <v>4.5</v>
      </c>
      <c r="K45" s="46"/>
      <c r="L45" s="56">
        <v>4.5</v>
      </c>
      <c r="M45" s="63">
        <v>787.5</v>
      </c>
      <c r="N45" s="46"/>
      <c r="O45" s="46"/>
      <c r="P45" s="46"/>
      <c r="Q45" s="46"/>
      <c r="R45" s="46"/>
      <c r="S45" s="46"/>
      <c r="T45" s="56">
        <v>4.5</v>
      </c>
      <c r="U45" s="46">
        <v>1</v>
      </c>
      <c r="V45" s="49">
        <v>5</v>
      </c>
      <c r="W45" s="46" t="s">
        <v>78</v>
      </c>
      <c r="X45" s="46" t="s">
        <v>79</v>
      </c>
      <c r="Y45" s="63">
        <v>787.5</v>
      </c>
      <c r="Z45" s="46"/>
      <c r="AA45" s="46"/>
      <c r="AB45" s="46"/>
      <c r="AC45" s="46"/>
      <c r="AD45" s="46"/>
      <c r="AE45" s="46"/>
      <c r="AF45" s="63">
        <v>787.5</v>
      </c>
      <c r="AG45" s="46"/>
      <c r="AH45" s="46">
        <f>T45*55</f>
        <v>247.5</v>
      </c>
      <c r="AI45" s="46"/>
      <c r="AJ45" s="46">
        <f t="shared" si="2"/>
        <v>540</v>
      </c>
      <c r="AK45" s="46"/>
      <c r="AL45" s="46"/>
      <c r="AM45" s="46" t="s">
        <v>80</v>
      </c>
      <c r="AN45" s="46">
        <v>13607367208</v>
      </c>
      <c r="AO45" s="69"/>
    </row>
    <row r="46" ht="35" customHeight="1" spans="1:41">
      <c r="A46" s="46">
        <v>38</v>
      </c>
      <c r="B46" s="51" t="s">
        <v>198</v>
      </c>
      <c r="C46" s="46" t="s">
        <v>12</v>
      </c>
      <c r="D46" s="51" t="s">
        <v>199</v>
      </c>
      <c r="E46" s="51" t="s">
        <v>200</v>
      </c>
      <c r="F46" s="46" t="s">
        <v>70</v>
      </c>
      <c r="G46" s="52" t="s">
        <v>201</v>
      </c>
      <c r="H46" s="52">
        <v>1.553</v>
      </c>
      <c r="I46" s="46"/>
      <c r="J46" s="46"/>
      <c r="K46" s="52">
        <v>1.553</v>
      </c>
      <c r="L46" s="52">
        <v>1.553</v>
      </c>
      <c r="M46" s="61">
        <v>147.535</v>
      </c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52">
        <v>1.553</v>
      </c>
      <c r="AA46" s="51" t="s">
        <v>198</v>
      </c>
      <c r="AB46" s="46">
        <v>3.5</v>
      </c>
      <c r="AC46" s="46" t="s">
        <v>97</v>
      </c>
      <c r="AD46" s="46" t="s">
        <v>79</v>
      </c>
      <c r="AE46" s="61">
        <v>147.535</v>
      </c>
      <c r="AF46" s="61">
        <v>147.535</v>
      </c>
      <c r="AG46" s="46"/>
      <c r="AH46" s="46">
        <f t="shared" ref="AH46:AH109" si="9">Z46*30</f>
        <v>46.59</v>
      </c>
      <c r="AI46" s="46"/>
      <c r="AJ46" s="46">
        <f t="shared" si="2"/>
        <v>100.945</v>
      </c>
      <c r="AK46" s="46"/>
      <c r="AL46" s="46"/>
      <c r="AM46" s="46" t="s">
        <v>80</v>
      </c>
      <c r="AN46" s="46">
        <v>13607367208</v>
      </c>
      <c r="AO46" s="69"/>
    </row>
    <row r="47" ht="35" customHeight="1" spans="1:41">
      <c r="A47" s="46">
        <v>39</v>
      </c>
      <c r="B47" s="51" t="s">
        <v>202</v>
      </c>
      <c r="C47" s="46" t="s">
        <v>12</v>
      </c>
      <c r="D47" s="51" t="s">
        <v>82</v>
      </c>
      <c r="E47" s="51" t="s">
        <v>203</v>
      </c>
      <c r="F47" s="46" t="s">
        <v>70</v>
      </c>
      <c r="G47" s="52" t="s">
        <v>204</v>
      </c>
      <c r="H47" s="52">
        <v>0.64</v>
      </c>
      <c r="I47" s="46"/>
      <c r="J47" s="46"/>
      <c r="K47" s="52">
        <v>0.64</v>
      </c>
      <c r="L47" s="52">
        <v>0.64</v>
      </c>
      <c r="M47" s="63">
        <v>60.8</v>
      </c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52">
        <v>0.64</v>
      </c>
      <c r="AA47" s="51" t="s">
        <v>202</v>
      </c>
      <c r="AB47" s="46">
        <v>3.5</v>
      </c>
      <c r="AC47" s="46" t="s">
        <v>97</v>
      </c>
      <c r="AD47" s="46" t="s">
        <v>79</v>
      </c>
      <c r="AE47" s="63">
        <v>60.8</v>
      </c>
      <c r="AF47" s="63">
        <v>60.8</v>
      </c>
      <c r="AG47" s="46"/>
      <c r="AH47" s="46">
        <f t="shared" si="9"/>
        <v>19.2</v>
      </c>
      <c r="AI47" s="46"/>
      <c r="AJ47" s="46">
        <f t="shared" si="2"/>
        <v>41.6</v>
      </c>
      <c r="AK47" s="46"/>
      <c r="AL47" s="46"/>
      <c r="AM47" s="46" t="s">
        <v>80</v>
      </c>
      <c r="AN47" s="46">
        <v>13607367208</v>
      </c>
      <c r="AO47" s="69"/>
    </row>
    <row r="48" ht="35" customHeight="1" spans="1:41">
      <c r="A48" s="46">
        <v>40</v>
      </c>
      <c r="B48" s="51" t="s">
        <v>205</v>
      </c>
      <c r="C48" s="46" t="s">
        <v>12</v>
      </c>
      <c r="D48" s="51" t="s">
        <v>199</v>
      </c>
      <c r="E48" s="51" t="s">
        <v>206</v>
      </c>
      <c r="F48" s="46" t="s">
        <v>70</v>
      </c>
      <c r="G48" s="52" t="s">
        <v>207</v>
      </c>
      <c r="H48" s="52">
        <v>0.81</v>
      </c>
      <c r="I48" s="46"/>
      <c r="J48" s="46"/>
      <c r="K48" s="52">
        <v>0.81</v>
      </c>
      <c r="L48" s="52">
        <v>0.81</v>
      </c>
      <c r="M48" s="62">
        <v>76.95</v>
      </c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52">
        <v>0.81</v>
      </c>
      <c r="AA48" s="51" t="s">
        <v>205</v>
      </c>
      <c r="AB48" s="46">
        <v>3.5</v>
      </c>
      <c r="AC48" s="46" t="s">
        <v>97</v>
      </c>
      <c r="AD48" s="46" t="s">
        <v>79</v>
      </c>
      <c r="AE48" s="62">
        <v>76.95</v>
      </c>
      <c r="AF48" s="62">
        <v>76.95</v>
      </c>
      <c r="AG48" s="46"/>
      <c r="AH48" s="46">
        <f t="shared" si="9"/>
        <v>24.3</v>
      </c>
      <c r="AI48" s="46"/>
      <c r="AJ48" s="46">
        <f t="shared" si="2"/>
        <v>52.65</v>
      </c>
      <c r="AK48" s="46"/>
      <c r="AL48" s="46"/>
      <c r="AM48" s="46" t="s">
        <v>80</v>
      </c>
      <c r="AN48" s="46">
        <v>13607367208</v>
      </c>
      <c r="AO48" s="69"/>
    </row>
    <row r="49" ht="35" customHeight="1" spans="1:41">
      <c r="A49" s="46">
        <v>41</v>
      </c>
      <c r="B49" s="51" t="s">
        <v>208</v>
      </c>
      <c r="C49" s="46" t="s">
        <v>12</v>
      </c>
      <c r="D49" s="51" t="s">
        <v>199</v>
      </c>
      <c r="E49" s="51" t="s">
        <v>209</v>
      </c>
      <c r="F49" s="46" t="s">
        <v>70</v>
      </c>
      <c r="G49" s="52" t="s">
        <v>210</v>
      </c>
      <c r="H49" s="52">
        <v>1.2</v>
      </c>
      <c r="I49" s="46"/>
      <c r="J49" s="46"/>
      <c r="K49" s="52">
        <v>1.2</v>
      </c>
      <c r="L49" s="52">
        <v>1.2</v>
      </c>
      <c r="M49" s="60">
        <v>114</v>
      </c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52">
        <v>1.2</v>
      </c>
      <c r="AA49" s="51" t="s">
        <v>208</v>
      </c>
      <c r="AB49" s="46">
        <v>3.5</v>
      </c>
      <c r="AC49" s="46" t="s">
        <v>97</v>
      </c>
      <c r="AD49" s="46" t="s">
        <v>79</v>
      </c>
      <c r="AE49" s="60">
        <v>114</v>
      </c>
      <c r="AF49" s="60">
        <v>114</v>
      </c>
      <c r="AG49" s="46"/>
      <c r="AH49" s="46">
        <f t="shared" si="9"/>
        <v>36</v>
      </c>
      <c r="AI49" s="46"/>
      <c r="AJ49" s="46">
        <f t="shared" si="2"/>
        <v>78</v>
      </c>
      <c r="AK49" s="46"/>
      <c r="AL49" s="46"/>
      <c r="AM49" s="46" t="s">
        <v>80</v>
      </c>
      <c r="AN49" s="46">
        <v>13607367208</v>
      </c>
      <c r="AO49" s="69"/>
    </row>
    <row r="50" ht="35" customHeight="1" spans="1:41">
      <c r="A50" s="46">
        <v>42</v>
      </c>
      <c r="B50" s="51" t="s">
        <v>211</v>
      </c>
      <c r="C50" s="46" t="s">
        <v>12</v>
      </c>
      <c r="D50" s="51" t="s">
        <v>199</v>
      </c>
      <c r="E50" s="51" t="s">
        <v>209</v>
      </c>
      <c r="F50" s="46" t="s">
        <v>70</v>
      </c>
      <c r="G50" s="52" t="s">
        <v>212</v>
      </c>
      <c r="H50" s="52">
        <v>0.48</v>
      </c>
      <c r="I50" s="46"/>
      <c r="J50" s="46"/>
      <c r="K50" s="52">
        <v>0.48</v>
      </c>
      <c r="L50" s="52">
        <v>0.48</v>
      </c>
      <c r="M50" s="63">
        <v>45.6</v>
      </c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52">
        <v>0.48</v>
      </c>
      <c r="AA50" s="51" t="s">
        <v>211</v>
      </c>
      <c r="AB50" s="46">
        <v>3.5</v>
      </c>
      <c r="AC50" s="46" t="s">
        <v>97</v>
      </c>
      <c r="AD50" s="46" t="s">
        <v>79</v>
      </c>
      <c r="AE50" s="63">
        <v>45.6</v>
      </c>
      <c r="AF50" s="63">
        <v>45.6</v>
      </c>
      <c r="AG50" s="46"/>
      <c r="AH50" s="46">
        <f t="shared" si="9"/>
        <v>14.4</v>
      </c>
      <c r="AI50" s="46"/>
      <c r="AJ50" s="46">
        <f t="shared" si="2"/>
        <v>31.2</v>
      </c>
      <c r="AK50" s="46"/>
      <c r="AL50" s="46"/>
      <c r="AM50" s="46" t="s">
        <v>80</v>
      </c>
      <c r="AN50" s="46">
        <v>13607367208</v>
      </c>
      <c r="AO50" s="69"/>
    </row>
    <row r="51" ht="35" customHeight="1" spans="1:41">
      <c r="A51" s="46">
        <v>43</v>
      </c>
      <c r="B51" s="51" t="s">
        <v>213</v>
      </c>
      <c r="C51" s="46" t="s">
        <v>12</v>
      </c>
      <c r="D51" s="51" t="s">
        <v>199</v>
      </c>
      <c r="E51" s="51" t="s">
        <v>209</v>
      </c>
      <c r="F51" s="46" t="s">
        <v>70</v>
      </c>
      <c r="G51" s="52" t="s">
        <v>214</v>
      </c>
      <c r="H51" s="52">
        <v>0.4</v>
      </c>
      <c r="I51" s="46"/>
      <c r="J51" s="46"/>
      <c r="K51" s="52">
        <v>0.4</v>
      </c>
      <c r="L51" s="52">
        <v>0.4</v>
      </c>
      <c r="M51" s="60">
        <v>38</v>
      </c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52">
        <v>0.4</v>
      </c>
      <c r="AA51" s="51" t="s">
        <v>213</v>
      </c>
      <c r="AB51" s="46">
        <v>3.5</v>
      </c>
      <c r="AC51" s="46" t="s">
        <v>97</v>
      </c>
      <c r="AD51" s="46" t="s">
        <v>79</v>
      </c>
      <c r="AE51" s="60">
        <v>38</v>
      </c>
      <c r="AF51" s="60">
        <v>38</v>
      </c>
      <c r="AG51" s="46"/>
      <c r="AH51" s="46">
        <f t="shared" si="9"/>
        <v>12</v>
      </c>
      <c r="AI51" s="46"/>
      <c r="AJ51" s="46">
        <f t="shared" si="2"/>
        <v>26</v>
      </c>
      <c r="AK51" s="46"/>
      <c r="AL51" s="46"/>
      <c r="AM51" s="46" t="s">
        <v>80</v>
      </c>
      <c r="AN51" s="46">
        <v>13607367208</v>
      </c>
      <c r="AO51" s="69"/>
    </row>
    <row r="52" ht="35" customHeight="1" spans="1:41">
      <c r="A52" s="46">
        <v>44</v>
      </c>
      <c r="B52" s="51" t="s">
        <v>215</v>
      </c>
      <c r="C52" s="46" t="s">
        <v>12</v>
      </c>
      <c r="D52" s="51" t="s">
        <v>199</v>
      </c>
      <c r="E52" s="51" t="s">
        <v>209</v>
      </c>
      <c r="F52" s="46" t="s">
        <v>70</v>
      </c>
      <c r="G52" s="51" t="s">
        <v>216</v>
      </c>
      <c r="H52" s="52">
        <v>1.227</v>
      </c>
      <c r="I52" s="46"/>
      <c r="J52" s="46"/>
      <c r="K52" s="52">
        <v>1.227</v>
      </c>
      <c r="L52" s="52">
        <v>1.227</v>
      </c>
      <c r="M52" s="61">
        <v>116.565</v>
      </c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52">
        <v>1.227</v>
      </c>
      <c r="AA52" s="51" t="s">
        <v>215</v>
      </c>
      <c r="AB52" s="46">
        <v>3.5</v>
      </c>
      <c r="AC52" s="46" t="s">
        <v>97</v>
      </c>
      <c r="AD52" s="46" t="s">
        <v>79</v>
      </c>
      <c r="AE52" s="61">
        <v>116.565</v>
      </c>
      <c r="AF52" s="61">
        <v>116.565</v>
      </c>
      <c r="AG52" s="46"/>
      <c r="AH52" s="46">
        <f t="shared" si="9"/>
        <v>36.81</v>
      </c>
      <c r="AI52" s="46"/>
      <c r="AJ52" s="46">
        <f t="shared" si="2"/>
        <v>79.755</v>
      </c>
      <c r="AK52" s="46"/>
      <c r="AL52" s="46"/>
      <c r="AM52" s="46" t="s">
        <v>80</v>
      </c>
      <c r="AN52" s="46">
        <v>13607367208</v>
      </c>
      <c r="AO52" s="69"/>
    </row>
    <row r="53" ht="35" customHeight="1" spans="1:41">
      <c r="A53" s="46">
        <v>45</v>
      </c>
      <c r="B53" s="51" t="s">
        <v>217</v>
      </c>
      <c r="C53" s="46" t="s">
        <v>12</v>
      </c>
      <c r="D53" s="51" t="s">
        <v>199</v>
      </c>
      <c r="E53" s="51" t="s">
        <v>209</v>
      </c>
      <c r="F53" s="46" t="s">
        <v>70</v>
      </c>
      <c r="G53" s="51" t="s">
        <v>218</v>
      </c>
      <c r="H53" s="52">
        <v>1.45</v>
      </c>
      <c r="I53" s="46"/>
      <c r="J53" s="46"/>
      <c r="K53" s="52">
        <v>1.45</v>
      </c>
      <c r="L53" s="52">
        <v>1.45</v>
      </c>
      <c r="M53" s="62">
        <v>137.75</v>
      </c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52">
        <v>1.45</v>
      </c>
      <c r="AA53" s="51" t="s">
        <v>217</v>
      </c>
      <c r="AB53" s="46">
        <v>3.5</v>
      </c>
      <c r="AC53" s="46" t="s">
        <v>97</v>
      </c>
      <c r="AD53" s="46" t="s">
        <v>79</v>
      </c>
      <c r="AE53" s="62">
        <v>137.75</v>
      </c>
      <c r="AF53" s="62">
        <v>137.75</v>
      </c>
      <c r="AG53" s="46"/>
      <c r="AH53" s="46">
        <f t="shared" si="9"/>
        <v>43.5</v>
      </c>
      <c r="AI53" s="46"/>
      <c r="AJ53" s="46">
        <f t="shared" si="2"/>
        <v>94.25</v>
      </c>
      <c r="AK53" s="46"/>
      <c r="AL53" s="46"/>
      <c r="AM53" s="46" t="s">
        <v>80</v>
      </c>
      <c r="AN53" s="46">
        <v>13607367208</v>
      </c>
      <c r="AO53" s="69"/>
    </row>
    <row r="54" ht="35" customHeight="1" spans="1:41">
      <c r="A54" s="46">
        <v>46</v>
      </c>
      <c r="B54" s="51" t="s">
        <v>219</v>
      </c>
      <c r="C54" s="46" t="s">
        <v>12</v>
      </c>
      <c r="D54" s="51" t="s">
        <v>191</v>
      </c>
      <c r="E54" s="51" t="s">
        <v>220</v>
      </c>
      <c r="F54" s="46" t="s">
        <v>70</v>
      </c>
      <c r="G54" s="52" t="s">
        <v>221</v>
      </c>
      <c r="H54" s="52">
        <v>0.47</v>
      </c>
      <c r="I54" s="46"/>
      <c r="J54" s="46"/>
      <c r="K54" s="52">
        <v>0.47</v>
      </c>
      <c r="L54" s="52">
        <v>0.47</v>
      </c>
      <c r="M54" s="62">
        <v>44.65</v>
      </c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52">
        <v>0.47</v>
      </c>
      <c r="AA54" s="51" t="s">
        <v>219</v>
      </c>
      <c r="AB54" s="46">
        <v>3.5</v>
      </c>
      <c r="AC54" s="46" t="s">
        <v>97</v>
      </c>
      <c r="AD54" s="46" t="s">
        <v>79</v>
      </c>
      <c r="AE54" s="62">
        <v>44.65</v>
      </c>
      <c r="AF54" s="62">
        <v>44.65</v>
      </c>
      <c r="AG54" s="46"/>
      <c r="AH54" s="46">
        <f t="shared" si="9"/>
        <v>14.1</v>
      </c>
      <c r="AI54" s="46"/>
      <c r="AJ54" s="46">
        <f t="shared" si="2"/>
        <v>30.55</v>
      </c>
      <c r="AK54" s="46"/>
      <c r="AL54" s="46"/>
      <c r="AM54" s="46" t="s">
        <v>80</v>
      </c>
      <c r="AN54" s="46">
        <v>13607367208</v>
      </c>
      <c r="AO54" s="69"/>
    </row>
    <row r="55" ht="35" customHeight="1" spans="1:41">
      <c r="A55" s="46">
        <v>47</v>
      </c>
      <c r="B55" s="51" t="s">
        <v>222</v>
      </c>
      <c r="C55" s="46" t="s">
        <v>12</v>
      </c>
      <c r="D55" s="51" t="s">
        <v>191</v>
      </c>
      <c r="E55" s="51" t="s">
        <v>223</v>
      </c>
      <c r="F55" s="46" t="s">
        <v>70</v>
      </c>
      <c r="G55" s="52" t="s">
        <v>224</v>
      </c>
      <c r="H55" s="52">
        <v>0.961</v>
      </c>
      <c r="I55" s="46"/>
      <c r="J55" s="46"/>
      <c r="K55" s="52">
        <v>0.961</v>
      </c>
      <c r="L55" s="52">
        <v>0.961</v>
      </c>
      <c r="M55" s="61">
        <v>91.335</v>
      </c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52">
        <v>0.961</v>
      </c>
      <c r="AA55" s="51" t="s">
        <v>222</v>
      </c>
      <c r="AB55" s="46">
        <v>3.5</v>
      </c>
      <c r="AC55" s="46" t="s">
        <v>97</v>
      </c>
      <c r="AD55" s="46" t="s">
        <v>79</v>
      </c>
      <c r="AE55" s="61">
        <v>91.335</v>
      </c>
      <c r="AF55" s="61">
        <v>91.335</v>
      </c>
      <c r="AG55" s="46"/>
      <c r="AH55" s="46">
        <f t="shared" si="9"/>
        <v>28.83</v>
      </c>
      <c r="AI55" s="46"/>
      <c r="AJ55" s="46">
        <f t="shared" si="2"/>
        <v>62.505</v>
      </c>
      <c r="AK55" s="46"/>
      <c r="AL55" s="46"/>
      <c r="AM55" s="46" t="s">
        <v>80</v>
      </c>
      <c r="AN55" s="46">
        <v>13607367208</v>
      </c>
      <c r="AO55" s="69"/>
    </row>
    <row r="56" ht="35" customHeight="1" spans="1:41">
      <c r="A56" s="46">
        <v>48</v>
      </c>
      <c r="B56" s="51" t="s">
        <v>225</v>
      </c>
      <c r="C56" s="46" t="s">
        <v>12</v>
      </c>
      <c r="D56" s="51" t="s">
        <v>226</v>
      </c>
      <c r="E56" s="51" t="s">
        <v>227</v>
      </c>
      <c r="F56" s="46" t="s">
        <v>70</v>
      </c>
      <c r="G56" s="52" t="s">
        <v>228</v>
      </c>
      <c r="H56" s="52">
        <v>1.045</v>
      </c>
      <c r="I56" s="46"/>
      <c r="J56" s="46"/>
      <c r="K56" s="52">
        <v>1.045</v>
      </c>
      <c r="L56" s="52">
        <v>1.045</v>
      </c>
      <c r="M56" s="61">
        <v>99.275</v>
      </c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52">
        <v>1.045</v>
      </c>
      <c r="AA56" s="51" t="s">
        <v>225</v>
      </c>
      <c r="AB56" s="46">
        <v>3.5</v>
      </c>
      <c r="AC56" s="46" t="s">
        <v>97</v>
      </c>
      <c r="AD56" s="46" t="s">
        <v>79</v>
      </c>
      <c r="AE56" s="61">
        <v>99.275</v>
      </c>
      <c r="AF56" s="61">
        <v>99.275</v>
      </c>
      <c r="AG56" s="46"/>
      <c r="AH56" s="46">
        <f t="shared" si="9"/>
        <v>31.35</v>
      </c>
      <c r="AI56" s="46"/>
      <c r="AJ56" s="46">
        <f t="shared" si="2"/>
        <v>67.925</v>
      </c>
      <c r="AK56" s="46"/>
      <c r="AL56" s="46"/>
      <c r="AM56" s="46" t="s">
        <v>80</v>
      </c>
      <c r="AN56" s="46">
        <v>13607367208</v>
      </c>
      <c r="AO56" s="69"/>
    </row>
    <row r="57" ht="35" customHeight="1" spans="1:41">
      <c r="A57" s="46">
        <v>49</v>
      </c>
      <c r="B57" s="51" t="s">
        <v>229</v>
      </c>
      <c r="C57" s="46" t="s">
        <v>12</v>
      </c>
      <c r="D57" s="51" t="s">
        <v>226</v>
      </c>
      <c r="E57" s="51" t="s">
        <v>230</v>
      </c>
      <c r="F57" s="46" t="s">
        <v>70</v>
      </c>
      <c r="G57" s="52" t="s">
        <v>231</v>
      </c>
      <c r="H57" s="52">
        <v>0.775</v>
      </c>
      <c r="I57" s="46"/>
      <c r="J57" s="46"/>
      <c r="K57" s="52">
        <v>0.775</v>
      </c>
      <c r="L57" s="52">
        <v>0.775</v>
      </c>
      <c r="M57" s="61">
        <v>73.625</v>
      </c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52">
        <v>0.775</v>
      </c>
      <c r="AA57" s="51" t="s">
        <v>229</v>
      </c>
      <c r="AB57" s="46">
        <v>3.5</v>
      </c>
      <c r="AC57" s="46" t="s">
        <v>97</v>
      </c>
      <c r="AD57" s="46" t="s">
        <v>79</v>
      </c>
      <c r="AE57" s="61">
        <v>73.625</v>
      </c>
      <c r="AF57" s="61">
        <v>73.625</v>
      </c>
      <c r="AG57" s="46"/>
      <c r="AH57" s="46">
        <f t="shared" si="9"/>
        <v>23.25</v>
      </c>
      <c r="AI57" s="46"/>
      <c r="AJ57" s="46">
        <f t="shared" si="2"/>
        <v>50.375</v>
      </c>
      <c r="AK57" s="46"/>
      <c r="AL57" s="46"/>
      <c r="AM57" s="46" t="s">
        <v>80</v>
      </c>
      <c r="AN57" s="46">
        <v>13607367208</v>
      </c>
      <c r="AO57" s="69"/>
    </row>
    <row r="58" ht="35" customHeight="1" spans="1:41">
      <c r="A58" s="46">
        <v>50</v>
      </c>
      <c r="B58" s="51" t="s">
        <v>232</v>
      </c>
      <c r="C58" s="46" t="s">
        <v>12</v>
      </c>
      <c r="D58" s="51" t="s">
        <v>143</v>
      </c>
      <c r="E58" s="51" t="s">
        <v>144</v>
      </c>
      <c r="F58" s="46" t="s">
        <v>70</v>
      </c>
      <c r="G58" s="52" t="s">
        <v>233</v>
      </c>
      <c r="H58" s="52">
        <v>1.32</v>
      </c>
      <c r="I58" s="46"/>
      <c r="J58" s="46"/>
      <c r="K58" s="52">
        <v>1.32</v>
      </c>
      <c r="L58" s="52">
        <v>1.32</v>
      </c>
      <c r="M58" s="63">
        <v>125.4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52">
        <v>1.32</v>
      </c>
      <c r="AA58" s="51" t="s">
        <v>232</v>
      </c>
      <c r="AB58" s="46">
        <v>3.5</v>
      </c>
      <c r="AC58" s="46" t="s">
        <v>97</v>
      </c>
      <c r="AD58" s="46" t="s">
        <v>79</v>
      </c>
      <c r="AE58" s="63">
        <v>125.4</v>
      </c>
      <c r="AF58" s="63">
        <v>125.4</v>
      </c>
      <c r="AG58" s="46"/>
      <c r="AH58" s="46">
        <f t="shared" si="9"/>
        <v>39.6</v>
      </c>
      <c r="AI58" s="46"/>
      <c r="AJ58" s="46">
        <f t="shared" si="2"/>
        <v>85.8</v>
      </c>
      <c r="AK58" s="46"/>
      <c r="AL58" s="46"/>
      <c r="AM58" s="46" t="s">
        <v>80</v>
      </c>
      <c r="AN58" s="46">
        <v>13607367208</v>
      </c>
      <c r="AO58" s="69"/>
    </row>
    <row r="59" ht="35" customHeight="1" spans="1:41">
      <c r="A59" s="46">
        <v>51</v>
      </c>
      <c r="B59" s="51" t="s">
        <v>234</v>
      </c>
      <c r="C59" s="46" t="s">
        <v>12</v>
      </c>
      <c r="D59" s="51" t="s">
        <v>75</v>
      </c>
      <c r="E59" s="51" t="s">
        <v>235</v>
      </c>
      <c r="F59" s="46" t="s">
        <v>70</v>
      </c>
      <c r="G59" s="52" t="s">
        <v>236</v>
      </c>
      <c r="H59" s="52">
        <v>1.73</v>
      </c>
      <c r="I59" s="46"/>
      <c r="J59" s="46"/>
      <c r="K59" s="52">
        <v>1.73</v>
      </c>
      <c r="L59" s="52">
        <v>1.73</v>
      </c>
      <c r="M59" s="62">
        <v>164.35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52">
        <v>1.73</v>
      </c>
      <c r="AA59" s="51" t="s">
        <v>234</v>
      </c>
      <c r="AB59" s="46">
        <v>3.5</v>
      </c>
      <c r="AC59" s="46" t="s">
        <v>97</v>
      </c>
      <c r="AD59" s="46" t="s">
        <v>79</v>
      </c>
      <c r="AE59" s="62">
        <v>164.35</v>
      </c>
      <c r="AF59" s="62">
        <v>164.35</v>
      </c>
      <c r="AG59" s="46"/>
      <c r="AH59" s="46">
        <f t="shared" si="9"/>
        <v>51.9</v>
      </c>
      <c r="AI59" s="46"/>
      <c r="AJ59" s="46">
        <f t="shared" si="2"/>
        <v>112.45</v>
      </c>
      <c r="AK59" s="46"/>
      <c r="AL59" s="46"/>
      <c r="AM59" s="46" t="s">
        <v>80</v>
      </c>
      <c r="AN59" s="46">
        <v>13607367208</v>
      </c>
      <c r="AO59" s="69"/>
    </row>
    <row r="60" ht="35" customHeight="1" spans="1:41">
      <c r="A60" s="46">
        <v>52</v>
      </c>
      <c r="B60" s="51" t="s">
        <v>237</v>
      </c>
      <c r="C60" s="46" t="s">
        <v>12</v>
      </c>
      <c r="D60" s="51" t="s">
        <v>75</v>
      </c>
      <c r="E60" s="51" t="s">
        <v>238</v>
      </c>
      <c r="F60" s="46" t="s">
        <v>70</v>
      </c>
      <c r="G60" s="52" t="s">
        <v>239</v>
      </c>
      <c r="H60" s="52">
        <v>0.485</v>
      </c>
      <c r="I60" s="46"/>
      <c r="J60" s="46"/>
      <c r="K60" s="52">
        <v>0.485</v>
      </c>
      <c r="L60" s="52">
        <v>0.485</v>
      </c>
      <c r="M60" s="61">
        <v>46.075</v>
      </c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52">
        <v>0.485</v>
      </c>
      <c r="AA60" s="51" t="s">
        <v>237</v>
      </c>
      <c r="AB60" s="46">
        <v>3.5</v>
      </c>
      <c r="AC60" s="46" t="s">
        <v>97</v>
      </c>
      <c r="AD60" s="46" t="s">
        <v>79</v>
      </c>
      <c r="AE60" s="61">
        <v>46.075</v>
      </c>
      <c r="AF60" s="61">
        <v>46.075</v>
      </c>
      <c r="AG60" s="46"/>
      <c r="AH60" s="46">
        <f t="shared" si="9"/>
        <v>14.55</v>
      </c>
      <c r="AI60" s="46"/>
      <c r="AJ60" s="46">
        <f t="shared" si="2"/>
        <v>31.525</v>
      </c>
      <c r="AK60" s="46"/>
      <c r="AL60" s="46"/>
      <c r="AM60" s="46" t="s">
        <v>80</v>
      </c>
      <c r="AN60" s="46">
        <v>13607367208</v>
      </c>
      <c r="AO60" s="69"/>
    </row>
    <row r="61" ht="35" customHeight="1" spans="1:41">
      <c r="A61" s="46">
        <v>53</v>
      </c>
      <c r="B61" s="51" t="s">
        <v>240</v>
      </c>
      <c r="C61" s="46" t="s">
        <v>12</v>
      </c>
      <c r="D61" s="51" t="s">
        <v>75</v>
      </c>
      <c r="E61" s="51" t="s">
        <v>241</v>
      </c>
      <c r="F61" s="46" t="s">
        <v>70</v>
      </c>
      <c r="G61" s="52" t="s">
        <v>242</v>
      </c>
      <c r="H61" s="52">
        <v>0.81</v>
      </c>
      <c r="I61" s="46"/>
      <c r="J61" s="46"/>
      <c r="K61" s="52">
        <v>0.81</v>
      </c>
      <c r="L61" s="52">
        <v>0.81</v>
      </c>
      <c r="M61" s="62">
        <v>76.95</v>
      </c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52">
        <v>0.81</v>
      </c>
      <c r="AA61" s="51" t="s">
        <v>240</v>
      </c>
      <c r="AB61" s="46">
        <v>3.5</v>
      </c>
      <c r="AC61" s="46" t="s">
        <v>97</v>
      </c>
      <c r="AD61" s="46" t="s">
        <v>79</v>
      </c>
      <c r="AE61" s="62">
        <v>76.95</v>
      </c>
      <c r="AF61" s="62">
        <v>76.95</v>
      </c>
      <c r="AG61" s="46"/>
      <c r="AH61" s="46">
        <f t="shared" si="9"/>
        <v>24.3</v>
      </c>
      <c r="AI61" s="46"/>
      <c r="AJ61" s="46">
        <f t="shared" si="2"/>
        <v>52.65</v>
      </c>
      <c r="AK61" s="46"/>
      <c r="AL61" s="46"/>
      <c r="AM61" s="46" t="s">
        <v>80</v>
      </c>
      <c r="AN61" s="46">
        <v>13607367208</v>
      </c>
      <c r="AO61" s="69"/>
    </row>
    <row r="62" ht="35" customHeight="1" spans="1:41">
      <c r="A62" s="46">
        <v>54</v>
      </c>
      <c r="B62" s="51" t="s">
        <v>243</v>
      </c>
      <c r="C62" s="46" t="s">
        <v>12</v>
      </c>
      <c r="D62" s="51" t="s">
        <v>75</v>
      </c>
      <c r="E62" s="51" t="s">
        <v>244</v>
      </c>
      <c r="F62" s="46" t="s">
        <v>70</v>
      </c>
      <c r="G62" s="52" t="s">
        <v>245</v>
      </c>
      <c r="H62" s="52">
        <v>1.6</v>
      </c>
      <c r="I62" s="46"/>
      <c r="J62" s="46"/>
      <c r="K62" s="52">
        <v>1.6</v>
      </c>
      <c r="L62" s="52">
        <v>1.6</v>
      </c>
      <c r="M62" s="60">
        <v>152</v>
      </c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52">
        <v>1.6</v>
      </c>
      <c r="AA62" s="51" t="s">
        <v>243</v>
      </c>
      <c r="AB62" s="46">
        <v>3.5</v>
      </c>
      <c r="AC62" s="46" t="s">
        <v>97</v>
      </c>
      <c r="AD62" s="46" t="s">
        <v>79</v>
      </c>
      <c r="AE62" s="60">
        <v>152</v>
      </c>
      <c r="AF62" s="60">
        <v>152</v>
      </c>
      <c r="AG62" s="46"/>
      <c r="AH62" s="46">
        <f t="shared" si="9"/>
        <v>48</v>
      </c>
      <c r="AI62" s="46"/>
      <c r="AJ62" s="46">
        <f t="shared" si="2"/>
        <v>104</v>
      </c>
      <c r="AK62" s="46"/>
      <c r="AL62" s="46"/>
      <c r="AM62" s="46" t="s">
        <v>80</v>
      </c>
      <c r="AN62" s="46">
        <v>13607367208</v>
      </c>
      <c r="AO62" s="69"/>
    </row>
    <row r="63" ht="35" customHeight="1" spans="1:41">
      <c r="A63" s="46">
        <v>55</v>
      </c>
      <c r="B63" s="51" t="s">
        <v>246</v>
      </c>
      <c r="C63" s="46" t="s">
        <v>12</v>
      </c>
      <c r="D63" s="51" t="s">
        <v>75</v>
      </c>
      <c r="E63" s="51" t="s">
        <v>247</v>
      </c>
      <c r="F63" s="46" t="s">
        <v>70</v>
      </c>
      <c r="G63" s="52" t="s">
        <v>248</v>
      </c>
      <c r="H63" s="52">
        <v>0.68</v>
      </c>
      <c r="I63" s="46"/>
      <c r="J63" s="46"/>
      <c r="K63" s="52">
        <v>0.68</v>
      </c>
      <c r="L63" s="52">
        <v>0.68</v>
      </c>
      <c r="M63" s="63">
        <v>64.6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52">
        <v>0.68</v>
      </c>
      <c r="AA63" s="51" t="s">
        <v>246</v>
      </c>
      <c r="AB63" s="46">
        <v>3.5</v>
      </c>
      <c r="AC63" s="46" t="s">
        <v>97</v>
      </c>
      <c r="AD63" s="46" t="s">
        <v>79</v>
      </c>
      <c r="AE63" s="63">
        <v>64.6</v>
      </c>
      <c r="AF63" s="63">
        <v>64.6</v>
      </c>
      <c r="AG63" s="46"/>
      <c r="AH63" s="46">
        <f t="shared" si="9"/>
        <v>20.4</v>
      </c>
      <c r="AI63" s="46"/>
      <c r="AJ63" s="46">
        <f t="shared" si="2"/>
        <v>44.2</v>
      </c>
      <c r="AK63" s="46"/>
      <c r="AL63" s="46"/>
      <c r="AM63" s="46" t="s">
        <v>80</v>
      </c>
      <c r="AN63" s="46">
        <v>13607367208</v>
      </c>
      <c r="AO63" s="69"/>
    </row>
    <row r="64" ht="35" customHeight="1" spans="1:41">
      <c r="A64" s="46">
        <v>56</v>
      </c>
      <c r="B64" s="51" t="s">
        <v>249</v>
      </c>
      <c r="C64" s="46" t="s">
        <v>12</v>
      </c>
      <c r="D64" s="51" t="s">
        <v>75</v>
      </c>
      <c r="E64" s="51" t="s">
        <v>247</v>
      </c>
      <c r="F64" s="46" t="s">
        <v>70</v>
      </c>
      <c r="G64" s="52" t="s">
        <v>250</v>
      </c>
      <c r="H64" s="52">
        <v>0.512</v>
      </c>
      <c r="I64" s="46"/>
      <c r="J64" s="46"/>
      <c r="K64" s="52">
        <v>0.512</v>
      </c>
      <c r="L64" s="52">
        <v>0.512</v>
      </c>
      <c r="M64" s="62">
        <v>48.64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52">
        <v>0.512</v>
      </c>
      <c r="AA64" s="51" t="s">
        <v>249</v>
      </c>
      <c r="AB64" s="46">
        <v>3.5</v>
      </c>
      <c r="AC64" s="46" t="s">
        <v>97</v>
      </c>
      <c r="AD64" s="46" t="s">
        <v>79</v>
      </c>
      <c r="AE64" s="62">
        <v>48.64</v>
      </c>
      <c r="AF64" s="62">
        <v>48.64</v>
      </c>
      <c r="AG64" s="46"/>
      <c r="AH64" s="46">
        <f t="shared" si="9"/>
        <v>15.36</v>
      </c>
      <c r="AI64" s="46"/>
      <c r="AJ64" s="46">
        <f t="shared" si="2"/>
        <v>33.28</v>
      </c>
      <c r="AK64" s="46"/>
      <c r="AL64" s="46"/>
      <c r="AM64" s="46" t="s">
        <v>80</v>
      </c>
      <c r="AN64" s="46">
        <v>13607367208</v>
      </c>
      <c r="AO64" s="69"/>
    </row>
    <row r="65" ht="35" customHeight="1" spans="1:41">
      <c r="A65" s="46">
        <v>57</v>
      </c>
      <c r="B65" s="51" t="s">
        <v>251</v>
      </c>
      <c r="C65" s="46" t="s">
        <v>12</v>
      </c>
      <c r="D65" s="51" t="s">
        <v>75</v>
      </c>
      <c r="E65" s="51" t="s">
        <v>252</v>
      </c>
      <c r="F65" s="46" t="s">
        <v>70</v>
      </c>
      <c r="G65" s="52" t="s">
        <v>253</v>
      </c>
      <c r="H65" s="52">
        <v>0.518</v>
      </c>
      <c r="I65" s="46"/>
      <c r="J65" s="46"/>
      <c r="K65" s="52">
        <v>0.518</v>
      </c>
      <c r="L65" s="52">
        <v>0.518</v>
      </c>
      <c r="M65" s="62">
        <v>49.21</v>
      </c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52">
        <v>0.518</v>
      </c>
      <c r="AA65" s="51" t="s">
        <v>251</v>
      </c>
      <c r="AB65" s="46">
        <v>3.5</v>
      </c>
      <c r="AC65" s="46" t="s">
        <v>97</v>
      </c>
      <c r="AD65" s="46" t="s">
        <v>79</v>
      </c>
      <c r="AE65" s="62">
        <v>49.21</v>
      </c>
      <c r="AF65" s="62">
        <v>49.21</v>
      </c>
      <c r="AG65" s="46"/>
      <c r="AH65" s="46">
        <f t="shared" si="9"/>
        <v>15.54</v>
      </c>
      <c r="AI65" s="46"/>
      <c r="AJ65" s="46">
        <f t="shared" si="2"/>
        <v>33.67</v>
      </c>
      <c r="AK65" s="46"/>
      <c r="AL65" s="46"/>
      <c r="AM65" s="46" t="s">
        <v>80</v>
      </c>
      <c r="AN65" s="46">
        <v>13607367208</v>
      </c>
      <c r="AO65" s="69"/>
    </row>
    <row r="66" ht="35" customHeight="1" spans="1:41">
      <c r="A66" s="46">
        <v>58</v>
      </c>
      <c r="B66" s="51" t="s">
        <v>254</v>
      </c>
      <c r="C66" s="46" t="s">
        <v>12</v>
      </c>
      <c r="D66" s="51" t="s">
        <v>75</v>
      </c>
      <c r="E66" s="51" t="s">
        <v>252</v>
      </c>
      <c r="F66" s="46" t="s">
        <v>70</v>
      </c>
      <c r="G66" s="52" t="s">
        <v>255</v>
      </c>
      <c r="H66" s="52">
        <v>0.554</v>
      </c>
      <c r="I66" s="46"/>
      <c r="J66" s="46"/>
      <c r="K66" s="52">
        <v>0.554</v>
      </c>
      <c r="L66" s="52">
        <v>0.554</v>
      </c>
      <c r="M66" s="62">
        <v>52.63</v>
      </c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52">
        <v>0.554</v>
      </c>
      <c r="AA66" s="51" t="s">
        <v>254</v>
      </c>
      <c r="AB66" s="46">
        <v>3.5</v>
      </c>
      <c r="AC66" s="46" t="s">
        <v>97</v>
      </c>
      <c r="AD66" s="46" t="s">
        <v>79</v>
      </c>
      <c r="AE66" s="62">
        <v>52.63</v>
      </c>
      <c r="AF66" s="62">
        <v>52.63</v>
      </c>
      <c r="AG66" s="46"/>
      <c r="AH66" s="46">
        <f t="shared" si="9"/>
        <v>16.62</v>
      </c>
      <c r="AI66" s="46"/>
      <c r="AJ66" s="46">
        <f t="shared" si="2"/>
        <v>36.01</v>
      </c>
      <c r="AK66" s="46"/>
      <c r="AL66" s="46"/>
      <c r="AM66" s="46" t="s">
        <v>80</v>
      </c>
      <c r="AN66" s="46">
        <v>13607367208</v>
      </c>
      <c r="AO66" s="69"/>
    </row>
    <row r="67" ht="35" customHeight="1" spans="1:41">
      <c r="A67" s="46">
        <v>59</v>
      </c>
      <c r="B67" s="51" t="s">
        <v>256</v>
      </c>
      <c r="C67" s="46" t="s">
        <v>12</v>
      </c>
      <c r="D67" s="51" t="s">
        <v>257</v>
      </c>
      <c r="E67" s="51" t="s">
        <v>258</v>
      </c>
      <c r="F67" s="46" t="s">
        <v>70</v>
      </c>
      <c r="G67" s="52" t="s">
        <v>259</v>
      </c>
      <c r="H67" s="52">
        <v>0.572</v>
      </c>
      <c r="I67" s="46"/>
      <c r="J67" s="46"/>
      <c r="K67" s="52">
        <v>0.572</v>
      </c>
      <c r="L67" s="52">
        <v>0.572</v>
      </c>
      <c r="M67" s="62">
        <v>54.34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52">
        <v>0.572</v>
      </c>
      <c r="AA67" s="51" t="s">
        <v>256</v>
      </c>
      <c r="AB67" s="46">
        <v>3.5</v>
      </c>
      <c r="AC67" s="46" t="s">
        <v>97</v>
      </c>
      <c r="AD67" s="46" t="s">
        <v>79</v>
      </c>
      <c r="AE67" s="62">
        <v>54.34</v>
      </c>
      <c r="AF67" s="62">
        <v>54.34</v>
      </c>
      <c r="AG67" s="46"/>
      <c r="AH67" s="46">
        <f t="shared" si="9"/>
        <v>17.16</v>
      </c>
      <c r="AI67" s="46"/>
      <c r="AJ67" s="46">
        <f t="shared" si="2"/>
        <v>37.18</v>
      </c>
      <c r="AK67" s="46"/>
      <c r="AL67" s="46"/>
      <c r="AM67" s="46" t="s">
        <v>80</v>
      </c>
      <c r="AN67" s="46">
        <v>13607367208</v>
      </c>
      <c r="AO67" s="69"/>
    </row>
    <row r="68" ht="35" customHeight="1" spans="1:41">
      <c r="A68" s="46">
        <v>60</v>
      </c>
      <c r="B68" s="51" t="s">
        <v>260</v>
      </c>
      <c r="C68" s="46" t="s">
        <v>12</v>
      </c>
      <c r="D68" s="51" t="s">
        <v>257</v>
      </c>
      <c r="E68" s="51" t="s">
        <v>258</v>
      </c>
      <c r="F68" s="46" t="s">
        <v>70</v>
      </c>
      <c r="G68" s="52" t="s">
        <v>261</v>
      </c>
      <c r="H68" s="52">
        <v>0.73</v>
      </c>
      <c r="I68" s="46"/>
      <c r="J68" s="46"/>
      <c r="K68" s="52">
        <v>0.73</v>
      </c>
      <c r="L68" s="52">
        <v>0.73</v>
      </c>
      <c r="M68" s="62">
        <v>69.35</v>
      </c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52">
        <v>0.73</v>
      </c>
      <c r="AA68" s="51" t="s">
        <v>260</v>
      </c>
      <c r="AB68" s="46">
        <v>3.5</v>
      </c>
      <c r="AC68" s="46" t="s">
        <v>97</v>
      </c>
      <c r="AD68" s="46" t="s">
        <v>79</v>
      </c>
      <c r="AE68" s="62">
        <v>69.35</v>
      </c>
      <c r="AF68" s="62">
        <v>69.35</v>
      </c>
      <c r="AG68" s="46"/>
      <c r="AH68" s="46">
        <f t="shared" si="9"/>
        <v>21.9</v>
      </c>
      <c r="AI68" s="46"/>
      <c r="AJ68" s="46">
        <f t="shared" si="2"/>
        <v>47.45</v>
      </c>
      <c r="AK68" s="46"/>
      <c r="AL68" s="46"/>
      <c r="AM68" s="46" t="s">
        <v>80</v>
      </c>
      <c r="AN68" s="46">
        <v>13607367208</v>
      </c>
      <c r="AO68" s="69"/>
    </row>
    <row r="69" ht="35" customHeight="1" spans="1:41">
      <c r="A69" s="46">
        <v>61</v>
      </c>
      <c r="B69" s="51" t="s">
        <v>262</v>
      </c>
      <c r="C69" s="46" t="s">
        <v>12</v>
      </c>
      <c r="D69" s="51" t="s">
        <v>257</v>
      </c>
      <c r="E69" s="51" t="s">
        <v>263</v>
      </c>
      <c r="F69" s="46" t="s">
        <v>70</v>
      </c>
      <c r="G69" s="52" t="s">
        <v>264</v>
      </c>
      <c r="H69" s="52">
        <v>2</v>
      </c>
      <c r="I69" s="46"/>
      <c r="J69" s="46"/>
      <c r="K69" s="52">
        <v>2</v>
      </c>
      <c r="L69" s="52">
        <v>2</v>
      </c>
      <c r="M69" s="60">
        <v>190</v>
      </c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52">
        <v>2</v>
      </c>
      <c r="AA69" s="51" t="s">
        <v>262</v>
      </c>
      <c r="AB69" s="46">
        <v>3.5</v>
      </c>
      <c r="AC69" s="46" t="s">
        <v>97</v>
      </c>
      <c r="AD69" s="46" t="s">
        <v>79</v>
      </c>
      <c r="AE69" s="60">
        <v>190</v>
      </c>
      <c r="AF69" s="60">
        <v>190</v>
      </c>
      <c r="AG69" s="46"/>
      <c r="AH69" s="46">
        <f t="shared" si="9"/>
        <v>60</v>
      </c>
      <c r="AI69" s="46"/>
      <c r="AJ69" s="46">
        <f t="shared" si="2"/>
        <v>130</v>
      </c>
      <c r="AK69" s="46"/>
      <c r="AL69" s="46"/>
      <c r="AM69" s="46" t="s">
        <v>80</v>
      </c>
      <c r="AN69" s="46">
        <v>13607367208</v>
      </c>
      <c r="AO69" s="69"/>
    </row>
    <row r="70" ht="35" customHeight="1" spans="1:41">
      <c r="A70" s="46">
        <v>62</v>
      </c>
      <c r="B70" s="51" t="s">
        <v>265</v>
      </c>
      <c r="C70" s="46" t="s">
        <v>12</v>
      </c>
      <c r="D70" s="51" t="s">
        <v>257</v>
      </c>
      <c r="E70" s="51" t="s">
        <v>266</v>
      </c>
      <c r="F70" s="46" t="s">
        <v>70</v>
      </c>
      <c r="G70" s="52" t="s">
        <v>267</v>
      </c>
      <c r="H70" s="52">
        <v>0.672</v>
      </c>
      <c r="I70" s="46"/>
      <c r="J70" s="46"/>
      <c r="K70" s="52">
        <v>0.672</v>
      </c>
      <c r="L70" s="52">
        <v>0.672</v>
      </c>
      <c r="M70" s="62">
        <v>63.84</v>
      </c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52">
        <v>0.672</v>
      </c>
      <c r="AA70" s="51" t="s">
        <v>265</v>
      </c>
      <c r="AB70" s="46">
        <v>3.5</v>
      </c>
      <c r="AC70" s="46" t="s">
        <v>97</v>
      </c>
      <c r="AD70" s="46" t="s">
        <v>79</v>
      </c>
      <c r="AE70" s="62">
        <v>63.84</v>
      </c>
      <c r="AF70" s="62">
        <v>63.84</v>
      </c>
      <c r="AG70" s="46"/>
      <c r="AH70" s="46">
        <f t="shared" si="9"/>
        <v>20.16</v>
      </c>
      <c r="AI70" s="46"/>
      <c r="AJ70" s="46">
        <f t="shared" si="2"/>
        <v>43.68</v>
      </c>
      <c r="AK70" s="46"/>
      <c r="AL70" s="46"/>
      <c r="AM70" s="46" t="s">
        <v>80</v>
      </c>
      <c r="AN70" s="46">
        <v>13607367208</v>
      </c>
      <c r="AO70" s="69"/>
    </row>
    <row r="71" ht="35" customHeight="1" spans="1:41">
      <c r="A71" s="46">
        <v>63</v>
      </c>
      <c r="B71" s="51" t="s">
        <v>268</v>
      </c>
      <c r="C71" s="46" t="s">
        <v>12</v>
      </c>
      <c r="D71" s="51" t="s">
        <v>257</v>
      </c>
      <c r="E71" s="51" t="s">
        <v>266</v>
      </c>
      <c r="F71" s="46" t="s">
        <v>70</v>
      </c>
      <c r="G71" s="52" t="s">
        <v>269</v>
      </c>
      <c r="H71" s="52">
        <v>1.055</v>
      </c>
      <c r="I71" s="46"/>
      <c r="J71" s="46"/>
      <c r="K71" s="52">
        <v>1.055</v>
      </c>
      <c r="L71" s="52">
        <v>1.055</v>
      </c>
      <c r="M71" s="61">
        <v>100.225</v>
      </c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52">
        <v>1.055</v>
      </c>
      <c r="AA71" s="51" t="s">
        <v>268</v>
      </c>
      <c r="AB71" s="46">
        <v>3.5</v>
      </c>
      <c r="AC71" s="46" t="s">
        <v>97</v>
      </c>
      <c r="AD71" s="46" t="s">
        <v>79</v>
      </c>
      <c r="AE71" s="61">
        <v>100.225</v>
      </c>
      <c r="AF71" s="61">
        <v>100.225</v>
      </c>
      <c r="AG71" s="46"/>
      <c r="AH71" s="46">
        <f t="shared" si="9"/>
        <v>31.65</v>
      </c>
      <c r="AI71" s="46"/>
      <c r="AJ71" s="46">
        <f t="shared" si="2"/>
        <v>68.575</v>
      </c>
      <c r="AK71" s="46"/>
      <c r="AL71" s="46"/>
      <c r="AM71" s="46" t="s">
        <v>80</v>
      </c>
      <c r="AN71" s="46">
        <v>13607367208</v>
      </c>
      <c r="AO71" s="69"/>
    </row>
    <row r="72" ht="35" customHeight="1" spans="1:41">
      <c r="A72" s="46">
        <v>64</v>
      </c>
      <c r="B72" s="51" t="s">
        <v>270</v>
      </c>
      <c r="C72" s="46" t="s">
        <v>12</v>
      </c>
      <c r="D72" s="51" t="s">
        <v>271</v>
      </c>
      <c r="E72" s="51" t="s">
        <v>272</v>
      </c>
      <c r="F72" s="46" t="s">
        <v>70</v>
      </c>
      <c r="G72" s="52" t="s">
        <v>273</v>
      </c>
      <c r="H72" s="52">
        <v>0.505</v>
      </c>
      <c r="I72" s="46"/>
      <c r="J72" s="46"/>
      <c r="K72" s="52">
        <v>0.505</v>
      </c>
      <c r="L72" s="52">
        <v>0.505</v>
      </c>
      <c r="M72" s="61">
        <v>47.975</v>
      </c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52">
        <v>0.505</v>
      </c>
      <c r="AA72" s="51" t="s">
        <v>270</v>
      </c>
      <c r="AB72" s="46">
        <v>3.5</v>
      </c>
      <c r="AC72" s="46" t="s">
        <v>97</v>
      </c>
      <c r="AD72" s="46" t="s">
        <v>79</v>
      </c>
      <c r="AE72" s="61">
        <v>47.975</v>
      </c>
      <c r="AF72" s="61">
        <v>47.975</v>
      </c>
      <c r="AG72" s="46"/>
      <c r="AH72" s="46">
        <f t="shared" si="9"/>
        <v>15.15</v>
      </c>
      <c r="AI72" s="46"/>
      <c r="AJ72" s="46">
        <f t="shared" si="2"/>
        <v>32.825</v>
      </c>
      <c r="AK72" s="46"/>
      <c r="AL72" s="46"/>
      <c r="AM72" s="46" t="s">
        <v>80</v>
      </c>
      <c r="AN72" s="46">
        <v>13607367208</v>
      </c>
      <c r="AO72" s="69"/>
    </row>
    <row r="73" ht="35" customHeight="1" spans="1:41">
      <c r="A73" s="46">
        <v>65</v>
      </c>
      <c r="B73" s="51" t="s">
        <v>274</v>
      </c>
      <c r="C73" s="46" t="s">
        <v>12</v>
      </c>
      <c r="D73" s="51" t="s">
        <v>271</v>
      </c>
      <c r="E73" s="51" t="s">
        <v>272</v>
      </c>
      <c r="F73" s="46" t="s">
        <v>70</v>
      </c>
      <c r="G73" s="52" t="s">
        <v>275</v>
      </c>
      <c r="H73" s="52">
        <v>0.565</v>
      </c>
      <c r="I73" s="46"/>
      <c r="J73" s="46"/>
      <c r="K73" s="52">
        <v>0.565</v>
      </c>
      <c r="L73" s="52">
        <v>0.565</v>
      </c>
      <c r="M73" s="61">
        <v>53.675</v>
      </c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52">
        <v>0.565</v>
      </c>
      <c r="AA73" s="51" t="s">
        <v>274</v>
      </c>
      <c r="AB73" s="46">
        <v>3.5</v>
      </c>
      <c r="AC73" s="46" t="s">
        <v>97</v>
      </c>
      <c r="AD73" s="46" t="s">
        <v>79</v>
      </c>
      <c r="AE73" s="61">
        <v>53.675</v>
      </c>
      <c r="AF73" s="61">
        <v>53.675</v>
      </c>
      <c r="AG73" s="46"/>
      <c r="AH73" s="46">
        <f t="shared" si="9"/>
        <v>16.95</v>
      </c>
      <c r="AI73" s="46"/>
      <c r="AJ73" s="46">
        <f t="shared" ref="AJ73:AJ115" si="10">AF73-AH73</f>
        <v>36.725</v>
      </c>
      <c r="AK73" s="46"/>
      <c r="AL73" s="46"/>
      <c r="AM73" s="46" t="s">
        <v>80</v>
      </c>
      <c r="AN73" s="46">
        <v>13607367208</v>
      </c>
      <c r="AO73" s="69"/>
    </row>
    <row r="74" ht="35" customHeight="1" spans="1:41">
      <c r="A74" s="46">
        <v>66</v>
      </c>
      <c r="B74" s="51" t="s">
        <v>276</v>
      </c>
      <c r="C74" s="46" t="s">
        <v>12</v>
      </c>
      <c r="D74" s="51" t="s">
        <v>271</v>
      </c>
      <c r="E74" s="51" t="s">
        <v>277</v>
      </c>
      <c r="F74" s="46" t="s">
        <v>70</v>
      </c>
      <c r="G74" s="52" t="s">
        <v>278</v>
      </c>
      <c r="H74" s="52">
        <v>1.14</v>
      </c>
      <c r="I74" s="46"/>
      <c r="J74" s="46"/>
      <c r="K74" s="52">
        <v>1.14</v>
      </c>
      <c r="L74" s="52">
        <v>1.14</v>
      </c>
      <c r="M74" s="63">
        <v>108.3</v>
      </c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52">
        <v>1.14</v>
      </c>
      <c r="AA74" s="51" t="s">
        <v>276</v>
      </c>
      <c r="AB74" s="46">
        <v>3.5</v>
      </c>
      <c r="AC74" s="46" t="s">
        <v>97</v>
      </c>
      <c r="AD74" s="46" t="s">
        <v>79</v>
      </c>
      <c r="AE74" s="63">
        <v>108.3</v>
      </c>
      <c r="AF74" s="63">
        <v>108.3</v>
      </c>
      <c r="AG74" s="46"/>
      <c r="AH74" s="46">
        <f t="shared" si="9"/>
        <v>34.2</v>
      </c>
      <c r="AI74" s="46"/>
      <c r="AJ74" s="46">
        <f t="shared" si="10"/>
        <v>74.1</v>
      </c>
      <c r="AK74" s="46"/>
      <c r="AL74" s="46"/>
      <c r="AM74" s="46" t="s">
        <v>80</v>
      </c>
      <c r="AN74" s="46">
        <v>13607367208</v>
      </c>
      <c r="AO74" s="69"/>
    </row>
    <row r="75" ht="35" customHeight="1" spans="1:41">
      <c r="A75" s="46">
        <v>67</v>
      </c>
      <c r="B75" s="51" t="s">
        <v>279</v>
      </c>
      <c r="C75" s="46" t="s">
        <v>12</v>
      </c>
      <c r="D75" s="51" t="s">
        <v>271</v>
      </c>
      <c r="E75" s="51" t="s">
        <v>280</v>
      </c>
      <c r="F75" s="46" t="s">
        <v>70</v>
      </c>
      <c r="G75" s="52" t="s">
        <v>281</v>
      </c>
      <c r="H75" s="52">
        <v>1.5</v>
      </c>
      <c r="I75" s="46"/>
      <c r="J75" s="46"/>
      <c r="K75" s="52">
        <v>1.5</v>
      </c>
      <c r="L75" s="52">
        <v>1.5</v>
      </c>
      <c r="M75" s="63">
        <v>142.5</v>
      </c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52">
        <v>1.5</v>
      </c>
      <c r="AA75" s="51" t="s">
        <v>279</v>
      </c>
      <c r="AB75" s="46">
        <v>3.5</v>
      </c>
      <c r="AC75" s="46" t="s">
        <v>97</v>
      </c>
      <c r="AD75" s="46" t="s">
        <v>79</v>
      </c>
      <c r="AE75" s="63">
        <v>142.5</v>
      </c>
      <c r="AF75" s="63">
        <v>142.5</v>
      </c>
      <c r="AG75" s="46"/>
      <c r="AH75" s="46">
        <f t="shared" si="9"/>
        <v>45</v>
      </c>
      <c r="AI75" s="46"/>
      <c r="AJ75" s="46">
        <f t="shared" si="10"/>
        <v>97.5</v>
      </c>
      <c r="AK75" s="46"/>
      <c r="AL75" s="46"/>
      <c r="AM75" s="46" t="s">
        <v>80</v>
      </c>
      <c r="AN75" s="46">
        <v>13607367208</v>
      </c>
      <c r="AO75" s="69"/>
    </row>
    <row r="76" ht="35" customHeight="1" spans="1:41">
      <c r="A76" s="46">
        <v>68</v>
      </c>
      <c r="B76" s="51" t="s">
        <v>282</v>
      </c>
      <c r="C76" s="46" t="s">
        <v>12</v>
      </c>
      <c r="D76" s="51" t="s">
        <v>271</v>
      </c>
      <c r="E76" s="51" t="s">
        <v>283</v>
      </c>
      <c r="F76" s="46" t="s">
        <v>70</v>
      </c>
      <c r="G76" s="52" t="s">
        <v>284</v>
      </c>
      <c r="H76" s="52">
        <v>1.56</v>
      </c>
      <c r="I76" s="46"/>
      <c r="J76" s="46"/>
      <c r="K76" s="52">
        <v>1.56</v>
      </c>
      <c r="L76" s="52">
        <v>1.56</v>
      </c>
      <c r="M76" s="63">
        <v>124.8</v>
      </c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52">
        <v>1.56</v>
      </c>
      <c r="AA76" s="51" t="s">
        <v>282</v>
      </c>
      <c r="AB76" s="46">
        <v>3.5</v>
      </c>
      <c r="AC76" s="46" t="s">
        <v>97</v>
      </c>
      <c r="AD76" s="46" t="s">
        <v>79</v>
      </c>
      <c r="AE76" s="63">
        <v>124.8</v>
      </c>
      <c r="AF76" s="63">
        <v>124.8</v>
      </c>
      <c r="AG76" s="46"/>
      <c r="AH76" s="46">
        <f t="shared" si="9"/>
        <v>46.8</v>
      </c>
      <c r="AI76" s="46"/>
      <c r="AJ76" s="46">
        <f t="shared" si="10"/>
        <v>78</v>
      </c>
      <c r="AK76" s="46"/>
      <c r="AL76" s="46"/>
      <c r="AM76" s="46" t="s">
        <v>80</v>
      </c>
      <c r="AN76" s="46">
        <v>13607367208</v>
      </c>
      <c r="AO76" s="69"/>
    </row>
    <row r="77" ht="35" customHeight="1" spans="1:41">
      <c r="A77" s="46">
        <v>69</v>
      </c>
      <c r="B77" s="51" t="s">
        <v>285</v>
      </c>
      <c r="C77" s="46" t="s">
        <v>12</v>
      </c>
      <c r="D77" s="51" t="s">
        <v>271</v>
      </c>
      <c r="E77" s="51" t="s">
        <v>286</v>
      </c>
      <c r="F77" s="46" t="s">
        <v>70</v>
      </c>
      <c r="G77" s="51" t="s">
        <v>287</v>
      </c>
      <c r="H77" s="52">
        <v>0.51</v>
      </c>
      <c r="I77" s="46"/>
      <c r="J77" s="46"/>
      <c r="K77" s="52">
        <v>0.51</v>
      </c>
      <c r="L77" s="52">
        <v>0.51</v>
      </c>
      <c r="M77" s="62">
        <v>48.45</v>
      </c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52">
        <v>0.51</v>
      </c>
      <c r="AA77" s="51" t="s">
        <v>285</v>
      </c>
      <c r="AB77" s="46">
        <v>3.5</v>
      </c>
      <c r="AC77" s="46" t="s">
        <v>97</v>
      </c>
      <c r="AD77" s="46" t="s">
        <v>79</v>
      </c>
      <c r="AE77" s="62">
        <v>48.45</v>
      </c>
      <c r="AF77" s="62">
        <v>48.45</v>
      </c>
      <c r="AG77" s="46"/>
      <c r="AH77" s="46">
        <f t="shared" si="9"/>
        <v>15.3</v>
      </c>
      <c r="AI77" s="46"/>
      <c r="AJ77" s="46">
        <f t="shared" si="10"/>
        <v>33.15</v>
      </c>
      <c r="AK77" s="46"/>
      <c r="AL77" s="46"/>
      <c r="AM77" s="46" t="s">
        <v>80</v>
      </c>
      <c r="AN77" s="46">
        <v>13607367208</v>
      </c>
      <c r="AO77" s="69"/>
    </row>
    <row r="78" ht="35" customHeight="1" spans="1:41">
      <c r="A78" s="46">
        <v>70</v>
      </c>
      <c r="B78" s="51" t="s">
        <v>288</v>
      </c>
      <c r="C78" s="46" t="s">
        <v>12</v>
      </c>
      <c r="D78" s="51" t="s">
        <v>271</v>
      </c>
      <c r="E78" s="51" t="s">
        <v>289</v>
      </c>
      <c r="F78" s="46" t="s">
        <v>70</v>
      </c>
      <c r="G78" s="51" t="s">
        <v>290</v>
      </c>
      <c r="H78" s="52">
        <v>2</v>
      </c>
      <c r="I78" s="46"/>
      <c r="J78" s="46"/>
      <c r="K78" s="52">
        <v>2</v>
      </c>
      <c r="L78" s="52">
        <v>2</v>
      </c>
      <c r="M78" s="60">
        <v>190</v>
      </c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52">
        <v>2</v>
      </c>
      <c r="AA78" s="51" t="s">
        <v>288</v>
      </c>
      <c r="AB78" s="46">
        <v>3.5</v>
      </c>
      <c r="AC78" s="46" t="s">
        <v>97</v>
      </c>
      <c r="AD78" s="46" t="s">
        <v>79</v>
      </c>
      <c r="AE78" s="60">
        <v>190</v>
      </c>
      <c r="AF78" s="60">
        <v>190</v>
      </c>
      <c r="AG78" s="46"/>
      <c r="AH78" s="46">
        <f t="shared" si="9"/>
        <v>60</v>
      </c>
      <c r="AI78" s="46"/>
      <c r="AJ78" s="46">
        <f t="shared" si="10"/>
        <v>130</v>
      </c>
      <c r="AK78" s="46"/>
      <c r="AL78" s="46"/>
      <c r="AM78" s="46" t="s">
        <v>80</v>
      </c>
      <c r="AN78" s="46">
        <v>13607367208</v>
      </c>
      <c r="AO78" s="69"/>
    </row>
    <row r="79" ht="35" customHeight="1" spans="1:41">
      <c r="A79" s="46">
        <v>71</v>
      </c>
      <c r="B79" s="51" t="s">
        <v>291</v>
      </c>
      <c r="C79" s="46" t="s">
        <v>12</v>
      </c>
      <c r="D79" s="51" t="s">
        <v>271</v>
      </c>
      <c r="E79" s="51" t="s">
        <v>292</v>
      </c>
      <c r="F79" s="46" t="s">
        <v>70</v>
      </c>
      <c r="G79" s="52" t="s">
        <v>293</v>
      </c>
      <c r="H79" s="52">
        <v>0.5</v>
      </c>
      <c r="I79" s="46"/>
      <c r="J79" s="46"/>
      <c r="K79" s="52">
        <v>0.5</v>
      </c>
      <c r="L79" s="52">
        <v>0.5</v>
      </c>
      <c r="M79" s="63">
        <v>47.5</v>
      </c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52">
        <v>0.5</v>
      </c>
      <c r="AA79" s="51" t="s">
        <v>291</v>
      </c>
      <c r="AB79" s="46">
        <v>3.5</v>
      </c>
      <c r="AC79" s="46" t="s">
        <v>97</v>
      </c>
      <c r="AD79" s="46" t="s">
        <v>79</v>
      </c>
      <c r="AE79" s="63">
        <v>47.5</v>
      </c>
      <c r="AF79" s="63">
        <v>47.5</v>
      </c>
      <c r="AG79" s="46"/>
      <c r="AH79" s="46">
        <f t="shared" si="9"/>
        <v>15</v>
      </c>
      <c r="AI79" s="46"/>
      <c r="AJ79" s="46">
        <f t="shared" si="10"/>
        <v>32.5</v>
      </c>
      <c r="AK79" s="46"/>
      <c r="AL79" s="46"/>
      <c r="AM79" s="46" t="s">
        <v>80</v>
      </c>
      <c r="AN79" s="46">
        <v>13607367208</v>
      </c>
      <c r="AO79" s="69"/>
    </row>
    <row r="80" ht="35" customHeight="1" spans="1:41">
      <c r="A80" s="46">
        <v>72</v>
      </c>
      <c r="B80" s="51" t="s">
        <v>294</v>
      </c>
      <c r="C80" s="46" t="s">
        <v>12</v>
      </c>
      <c r="D80" s="51" t="s">
        <v>271</v>
      </c>
      <c r="E80" s="51" t="s">
        <v>292</v>
      </c>
      <c r="F80" s="46" t="s">
        <v>70</v>
      </c>
      <c r="G80" s="52" t="s">
        <v>295</v>
      </c>
      <c r="H80" s="52">
        <v>0.431</v>
      </c>
      <c r="I80" s="46"/>
      <c r="J80" s="46"/>
      <c r="K80" s="52">
        <v>0.431</v>
      </c>
      <c r="L80" s="52">
        <v>0.431</v>
      </c>
      <c r="M80" s="61">
        <v>40.945</v>
      </c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52">
        <v>0.431</v>
      </c>
      <c r="AA80" s="51" t="s">
        <v>294</v>
      </c>
      <c r="AB80" s="46">
        <v>3.5</v>
      </c>
      <c r="AC80" s="46" t="s">
        <v>97</v>
      </c>
      <c r="AD80" s="46" t="s">
        <v>79</v>
      </c>
      <c r="AE80" s="61">
        <v>40.945</v>
      </c>
      <c r="AF80" s="61">
        <v>40.945</v>
      </c>
      <c r="AG80" s="46"/>
      <c r="AH80" s="46">
        <f t="shared" si="9"/>
        <v>12.93</v>
      </c>
      <c r="AI80" s="46"/>
      <c r="AJ80" s="46">
        <f t="shared" si="10"/>
        <v>28.015</v>
      </c>
      <c r="AK80" s="46"/>
      <c r="AL80" s="46"/>
      <c r="AM80" s="46" t="s">
        <v>80</v>
      </c>
      <c r="AN80" s="46">
        <v>13607367208</v>
      </c>
      <c r="AO80" s="69"/>
    </row>
    <row r="81" ht="35" customHeight="1" spans="1:41">
      <c r="A81" s="46">
        <v>73</v>
      </c>
      <c r="B81" s="51" t="s">
        <v>296</v>
      </c>
      <c r="C81" s="46" t="s">
        <v>12</v>
      </c>
      <c r="D81" s="51" t="s">
        <v>297</v>
      </c>
      <c r="E81" s="51" t="s">
        <v>298</v>
      </c>
      <c r="F81" s="46" t="s">
        <v>70</v>
      </c>
      <c r="G81" s="52" t="s">
        <v>299</v>
      </c>
      <c r="H81" s="52">
        <v>1.04</v>
      </c>
      <c r="I81" s="46"/>
      <c r="J81" s="46"/>
      <c r="K81" s="52">
        <v>1.04</v>
      </c>
      <c r="L81" s="52">
        <v>1.04</v>
      </c>
      <c r="M81" s="63">
        <v>98.8</v>
      </c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52">
        <v>1.04</v>
      </c>
      <c r="AA81" s="51" t="s">
        <v>296</v>
      </c>
      <c r="AB81" s="46">
        <v>3.5</v>
      </c>
      <c r="AC81" s="46" t="s">
        <v>97</v>
      </c>
      <c r="AD81" s="46" t="s">
        <v>79</v>
      </c>
      <c r="AE81" s="63">
        <v>98.8</v>
      </c>
      <c r="AF81" s="63">
        <v>98.8</v>
      </c>
      <c r="AG81" s="46"/>
      <c r="AH81" s="46">
        <f t="shared" si="9"/>
        <v>31.2</v>
      </c>
      <c r="AI81" s="46"/>
      <c r="AJ81" s="46">
        <f t="shared" si="10"/>
        <v>67.6</v>
      </c>
      <c r="AK81" s="46"/>
      <c r="AL81" s="46"/>
      <c r="AM81" s="46" t="s">
        <v>80</v>
      </c>
      <c r="AN81" s="46">
        <v>13607367208</v>
      </c>
      <c r="AO81" s="69"/>
    </row>
    <row r="82" ht="35" customHeight="1" spans="1:41">
      <c r="A82" s="46">
        <v>74</v>
      </c>
      <c r="B82" s="51" t="s">
        <v>300</v>
      </c>
      <c r="C82" s="46" t="s">
        <v>12</v>
      </c>
      <c r="D82" s="51" t="s">
        <v>297</v>
      </c>
      <c r="E82" s="51" t="s">
        <v>298</v>
      </c>
      <c r="F82" s="46" t="s">
        <v>70</v>
      </c>
      <c r="G82" s="51" t="s">
        <v>301</v>
      </c>
      <c r="H82" s="52">
        <v>0.813</v>
      </c>
      <c r="I82" s="46"/>
      <c r="J82" s="46"/>
      <c r="K82" s="52">
        <v>0.813</v>
      </c>
      <c r="L82" s="52">
        <v>0.813</v>
      </c>
      <c r="M82" s="61">
        <v>77.235</v>
      </c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52">
        <v>0.813</v>
      </c>
      <c r="AA82" s="51" t="s">
        <v>300</v>
      </c>
      <c r="AB82" s="46">
        <v>3.5</v>
      </c>
      <c r="AC82" s="46" t="s">
        <v>97</v>
      </c>
      <c r="AD82" s="46" t="s">
        <v>79</v>
      </c>
      <c r="AE82" s="61">
        <v>77.235</v>
      </c>
      <c r="AF82" s="61">
        <v>77.235</v>
      </c>
      <c r="AG82" s="46"/>
      <c r="AH82" s="46">
        <f t="shared" si="9"/>
        <v>24.39</v>
      </c>
      <c r="AI82" s="46"/>
      <c r="AJ82" s="46">
        <f t="shared" si="10"/>
        <v>52.845</v>
      </c>
      <c r="AK82" s="46"/>
      <c r="AL82" s="46"/>
      <c r="AM82" s="46" t="s">
        <v>80</v>
      </c>
      <c r="AN82" s="46">
        <v>13607367208</v>
      </c>
      <c r="AO82" s="69"/>
    </row>
    <row r="83" ht="35" customHeight="1" spans="1:41">
      <c r="A83" s="46">
        <v>75</v>
      </c>
      <c r="B83" s="51" t="s">
        <v>302</v>
      </c>
      <c r="C83" s="46" t="s">
        <v>12</v>
      </c>
      <c r="D83" s="51" t="s">
        <v>297</v>
      </c>
      <c r="E83" s="51" t="s">
        <v>303</v>
      </c>
      <c r="F83" s="46" t="s">
        <v>70</v>
      </c>
      <c r="G83" s="52" t="s">
        <v>304</v>
      </c>
      <c r="H83" s="52">
        <v>1.43</v>
      </c>
      <c r="I83" s="46"/>
      <c r="J83" s="46"/>
      <c r="K83" s="52">
        <v>1.43</v>
      </c>
      <c r="L83" s="52">
        <v>1.43</v>
      </c>
      <c r="M83" s="62">
        <v>135.85</v>
      </c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52">
        <v>1.43</v>
      </c>
      <c r="AA83" s="51" t="s">
        <v>302</v>
      </c>
      <c r="AB83" s="46">
        <v>3.5</v>
      </c>
      <c r="AC83" s="46" t="s">
        <v>97</v>
      </c>
      <c r="AD83" s="46" t="s">
        <v>79</v>
      </c>
      <c r="AE83" s="62">
        <v>135.85</v>
      </c>
      <c r="AF83" s="62">
        <v>135.85</v>
      </c>
      <c r="AG83" s="46"/>
      <c r="AH83" s="46">
        <f t="shared" si="9"/>
        <v>42.9</v>
      </c>
      <c r="AI83" s="46"/>
      <c r="AJ83" s="46">
        <f t="shared" si="10"/>
        <v>92.95</v>
      </c>
      <c r="AK83" s="46"/>
      <c r="AL83" s="46"/>
      <c r="AM83" s="46" t="s">
        <v>80</v>
      </c>
      <c r="AN83" s="46">
        <v>13607367208</v>
      </c>
      <c r="AO83" s="69"/>
    </row>
    <row r="84" ht="35" customHeight="1" spans="1:41">
      <c r="A84" s="46">
        <v>76</v>
      </c>
      <c r="B84" s="51" t="s">
        <v>305</v>
      </c>
      <c r="C84" s="46" t="s">
        <v>12</v>
      </c>
      <c r="D84" s="51" t="s">
        <v>297</v>
      </c>
      <c r="E84" s="51" t="s">
        <v>303</v>
      </c>
      <c r="F84" s="46" t="s">
        <v>70</v>
      </c>
      <c r="G84" s="52" t="s">
        <v>306</v>
      </c>
      <c r="H84" s="52">
        <v>1.068</v>
      </c>
      <c r="I84" s="46"/>
      <c r="J84" s="46"/>
      <c r="K84" s="52">
        <v>1.068</v>
      </c>
      <c r="L84" s="52">
        <v>1.068</v>
      </c>
      <c r="M84" s="62">
        <v>101.46</v>
      </c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52">
        <v>1.068</v>
      </c>
      <c r="AA84" s="51" t="s">
        <v>305</v>
      </c>
      <c r="AB84" s="46">
        <v>3.5</v>
      </c>
      <c r="AC84" s="46" t="s">
        <v>97</v>
      </c>
      <c r="AD84" s="46" t="s">
        <v>79</v>
      </c>
      <c r="AE84" s="62">
        <v>101.46</v>
      </c>
      <c r="AF84" s="62">
        <v>101.46</v>
      </c>
      <c r="AG84" s="46"/>
      <c r="AH84" s="46">
        <f t="shared" si="9"/>
        <v>32.04</v>
      </c>
      <c r="AI84" s="46"/>
      <c r="AJ84" s="46">
        <f t="shared" si="10"/>
        <v>69.42</v>
      </c>
      <c r="AK84" s="46"/>
      <c r="AL84" s="46"/>
      <c r="AM84" s="46" t="s">
        <v>80</v>
      </c>
      <c r="AN84" s="46">
        <v>13607367208</v>
      </c>
      <c r="AO84" s="69"/>
    </row>
    <row r="85" ht="35" customHeight="1" spans="1:41">
      <c r="A85" s="46">
        <v>77</v>
      </c>
      <c r="B85" s="51" t="s">
        <v>307</v>
      </c>
      <c r="C85" s="46" t="s">
        <v>12</v>
      </c>
      <c r="D85" s="51" t="s">
        <v>297</v>
      </c>
      <c r="E85" s="51" t="s">
        <v>308</v>
      </c>
      <c r="F85" s="46" t="s">
        <v>70</v>
      </c>
      <c r="G85" s="52" t="s">
        <v>309</v>
      </c>
      <c r="H85" s="52">
        <v>0.582</v>
      </c>
      <c r="I85" s="46"/>
      <c r="J85" s="46"/>
      <c r="K85" s="52">
        <v>0.582</v>
      </c>
      <c r="L85" s="52">
        <v>0.582</v>
      </c>
      <c r="M85" s="62">
        <v>55.29</v>
      </c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52">
        <v>0.582</v>
      </c>
      <c r="AA85" s="51" t="s">
        <v>307</v>
      </c>
      <c r="AB85" s="46">
        <v>3.5</v>
      </c>
      <c r="AC85" s="46" t="s">
        <v>97</v>
      </c>
      <c r="AD85" s="46" t="s">
        <v>79</v>
      </c>
      <c r="AE85" s="62">
        <v>55.29</v>
      </c>
      <c r="AF85" s="62">
        <v>55.29</v>
      </c>
      <c r="AG85" s="46"/>
      <c r="AH85" s="46">
        <f t="shared" si="9"/>
        <v>17.46</v>
      </c>
      <c r="AI85" s="46"/>
      <c r="AJ85" s="46">
        <f t="shared" si="10"/>
        <v>37.83</v>
      </c>
      <c r="AK85" s="46"/>
      <c r="AL85" s="46"/>
      <c r="AM85" s="46" t="s">
        <v>80</v>
      </c>
      <c r="AN85" s="46">
        <v>13607367208</v>
      </c>
      <c r="AO85" s="69"/>
    </row>
    <row r="86" ht="35" customHeight="1" spans="1:41">
      <c r="A86" s="46">
        <v>78</v>
      </c>
      <c r="B86" s="51" t="s">
        <v>310</v>
      </c>
      <c r="C86" s="46" t="s">
        <v>12</v>
      </c>
      <c r="D86" s="51" t="s">
        <v>297</v>
      </c>
      <c r="E86" s="51" t="s">
        <v>311</v>
      </c>
      <c r="F86" s="46" t="s">
        <v>70</v>
      </c>
      <c r="G86" s="52" t="s">
        <v>312</v>
      </c>
      <c r="H86" s="52">
        <v>1.115</v>
      </c>
      <c r="I86" s="46"/>
      <c r="J86" s="46"/>
      <c r="K86" s="52">
        <v>1.115</v>
      </c>
      <c r="L86" s="52">
        <v>1.115</v>
      </c>
      <c r="M86" s="61">
        <v>105.925</v>
      </c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52">
        <v>1.115</v>
      </c>
      <c r="AA86" s="51" t="s">
        <v>310</v>
      </c>
      <c r="AB86" s="46">
        <v>3.5</v>
      </c>
      <c r="AC86" s="46" t="s">
        <v>97</v>
      </c>
      <c r="AD86" s="46" t="s">
        <v>79</v>
      </c>
      <c r="AE86" s="61">
        <v>105.925</v>
      </c>
      <c r="AF86" s="61">
        <v>105.925</v>
      </c>
      <c r="AG86" s="46"/>
      <c r="AH86" s="46">
        <f t="shared" si="9"/>
        <v>33.45</v>
      </c>
      <c r="AI86" s="46"/>
      <c r="AJ86" s="46">
        <f t="shared" si="10"/>
        <v>72.475</v>
      </c>
      <c r="AK86" s="46"/>
      <c r="AL86" s="46"/>
      <c r="AM86" s="46" t="s">
        <v>80</v>
      </c>
      <c r="AN86" s="46">
        <v>13607367208</v>
      </c>
      <c r="AO86" s="69"/>
    </row>
    <row r="87" ht="35" customHeight="1" spans="1:41">
      <c r="A87" s="46">
        <v>79</v>
      </c>
      <c r="B87" s="51" t="s">
        <v>313</v>
      </c>
      <c r="C87" s="46" t="s">
        <v>12</v>
      </c>
      <c r="D87" s="51" t="s">
        <v>297</v>
      </c>
      <c r="E87" s="51" t="s">
        <v>311</v>
      </c>
      <c r="F87" s="46" t="s">
        <v>70</v>
      </c>
      <c r="G87" s="52" t="s">
        <v>314</v>
      </c>
      <c r="H87" s="52">
        <v>1</v>
      </c>
      <c r="I87" s="46"/>
      <c r="J87" s="46"/>
      <c r="K87" s="52">
        <v>1</v>
      </c>
      <c r="L87" s="52">
        <v>1</v>
      </c>
      <c r="M87" s="60">
        <v>95</v>
      </c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52">
        <v>1</v>
      </c>
      <c r="AA87" s="51" t="s">
        <v>313</v>
      </c>
      <c r="AB87" s="46">
        <v>3.5</v>
      </c>
      <c r="AC87" s="46" t="s">
        <v>97</v>
      </c>
      <c r="AD87" s="46" t="s">
        <v>79</v>
      </c>
      <c r="AE87" s="60">
        <v>95</v>
      </c>
      <c r="AF87" s="60">
        <v>95</v>
      </c>
      <c r="AG87" s="46"/>
      <c r="AH87" s="46">
        <f t="shared" si="9"/>
        <v>30</v>
      </c>
      <c r="AI87" s="46"/>
      <c r="AJ87" s="46">
        <f t="shared" si="10"/>
        <v>65</v>
      </c>
      <c r="AK87" s="46"/>
      <c r="AL87" s="46"/>
      <c r="AM87" s="46" t="s">
        <v>80</v>
      </c>
      <c r="AN87" s="46">
        <v>13607367208</v>
      </c>
      <c r="AO87" s="69"/>
    </row>
    <row r="88" ht="35" customHeight="1" spans="1:41">
      <c r="A88" s="46">
        <v>80</v>
      </c>
      <c r="B88" s="51" t="s">
        <v>315</v>
      </c>
      <c r="C88" s="46" t="s">
        <v>12</v>
      </c>
      <c r="D88" s="51" t="s">
        <v>178</v>
      </c>
      <c r="E88" s="51" t="s">
        <v>316</v>
      </c>
      <c r="F88" s="46" t="s">
        <v>70</v>
      </c>
      <c r="G88" s="52" t="s">
        <v>317</v>
      </c>
      <c r="H88" s="52">
        <v>1.135</v>
      </c>
      <c r="I88" s="46"/>
      <c r="J88" s="46"/>
      <c r="K88" s="52">
        <v>1.135</v>
      </c>
      <c r="L88" s="52">
        <v>1.135</v>
      </c>
      <c r="M88" s="61">
        <v>107.825</v>
      </c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52">
        <v>1.135</v>
      </c>
      <c r="AA88" s="51" t="s">
        <v>315</v>
      </c>
      <c r="AB88" s="46">
        <v>3.5</v>
      </c>
      <c r="AC88" s="46" t="s">
        <v>97</v>
      </c>
      <c r="AD88" s="46" t="s">
        <v>79</v>
      </c>
      <c r="AE88" s="61">
        <v>107.825</v>
      </c>
      <c r="AF88" s="61">
        <v>107.825</v>
      </c>
      <c r="AG88" s="46"/>
      <c r="AH88" s="46">
        <f t="shared" si="9"/>
        <v>34.05</v>
      </c>
      <c r="AI88" s="46"/>
      <c r="AJ88" s="46">
        <f t="shared" si="10"/>
        <v>73.775</v>
      </c>
      <c r="AK88" s="46"/>
      <c r="AL88" s="46"/>
      <c r="AM88" s="46" t="s">
        <v>80</v>
      </c>
      <c r="AN88" s="46">
        <v>13607367208</v>
      </c>
      <c r="AO88" s="69"/>
    </row>
    <row r="89" ht="35" customHeight="1" spans="1:41">
      <c r="A89" s="46">
        <v>81</v>
      </c>
      <c r="B89" s="51" t="s">
        <v>318</v>
      </c>
      <c r="C89" s="46" t="s">
        <v>12</v>
      </c>
      <c r="D89" s="51" t="s">
        <v>319</v>
      </c>
      <c r="E89" s="51" t="s">
        <v>320</v>
      </c>
      <c r="F89" s="46" t="s">
        <v>70</v>
      </c>
      <c r="G89" s="52" t="s">
        <v>239</v>
      </c>
      <c r="H89" s="52">
        <v>1.11</v>
      </c>
      <c r="I89" s="46"/>
      <c r="J89" s="46"/>
      <c r="K89" s="52">
        <v>1.11</v>
      </c>
      <c r="L89" s="52">
        <v>1.11</v>
      </c>
      <c r="M89" s="62">
        <v>105.45</v>
      </c>
      <c r="N89" s="62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52">
        <v>1.11</v>
      </c>
      <c r="AA89" s="51" t="s">
        <v>318</v>
      </c>
      <c r="AB89" s="46">
        <v>3.5</v>
      </c>
      <c r="AC89" s="46" t="s">
        <v>97</v>
      </c>
      <c r="AD89" s="46" t="s">
        <v>79</v>
      </c>
      <c r="AE89" s="62">
        <v>105.45</v>
      </c>
      <c r="AF89" s="62">
        <v>105.45</v>
      </c>
      <c r="AG89" s="46"/>
      <c r="AH89" s="46">
        <f t="shared" si="9"/>
        <v>33.3</v>
      </c>
      <c r="AI89" s="46"/>
      <c r="AJ89" s="46">
        <f t="shared" si="10"/>
        <v>72.15</v>
      </c>
      <c r="AK89" s="46"/>
      <c r="AL89" s="46"/>
      <c r="AM89" s="46" t="s">
        <v>80</v>
      </c>
      <c r="AN89" s="46">
        <v>13607367208</v>
      </c>
      <c r="AO89" s="69"/>
    </row>
    <row r="90" ht="35" customHeight="1" spans="1:41">
      <c r="A90" s="46">
        <v>82</v>
      </c>
      <c r="B90" s="51" t="s">
        <v>321</v>
      </c>
      <c r="C90" s="46" t="s">
        <v>12</v>
      </c>
      <c r="D90" s="51" t="s">
        <v>319</v>
      </c>
      <c r="E90" s="51" t="s">
        <v>322</v>
      </c>
      <c r="F90" s="46" t="s">
        <v>70</v>
      </c>
      <c r="G90" s="52" t="s">
        <v>323</v>
      </c>
      <c r="H90" s="52">
        <v>1.014</v>
      </c>
      <c r="I90" s="46"/>
      <c r="J90" s="46"/>
      <c r="K90" s="52">
        <v>1.014</v>
      </c>
      <c r="L90" s="52">
        <v>1.014</v>
      </c>
      <c r="M90" s="62">
        <v>96.33</v>
      </c>
      <c r="N90" s="62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52">
        <v>1.014</v>
      </c>
      <c r="AA90" s="51" t="s">
        <v>321</v>
      </c>
      <c r="AB90" s="46">
        <v>3.5</v>
      </c>
      <c r="AC90" s="46" t="s">
        <v>97</v>
      </c>
      <c r="AD90" s="46" t="s">
        <v>79</v>
      </c>
      <c r="AE90" s="62">
        <v>96.33</v>
      </c>
      <c r="AF90" s="62">
        <v>96.33</v>
      </c>
      <c r="AG90" s="46"/>
      <c r="AH90" s="46">
        <f t="shared" si="9"/>
        <v>30.42</v>
      </c>
      <c r="AI90" s="46"/>
      <c r="AJ90" s="46">
        <f t="shared" si="10"/>
        <v>65.91</v>
      </c>
      <c r="AK90" s="46"/>
      <c r="AL90" s="46"/>
      <c r="AM90" s="46" t="s">
        <v>80</v>
      </c>
      <c r="AN90" s="46">
        <v>13607367208</v>
      </c>
      <c r="AO90" s="69"/>
    </row>
    <row r="91" ht="35" customHeight="1" spans="1:41">
      <c r="A91" s="46">
        <v>83</v>
      </c>
      <c r="B91" s="51" t="s">
        <v>324</v>
      </c>
      <c r="C91" s="46" t="s">
        <v>12</v>
      </c>
      <c r="D91" s="51" t="s">
        <v>115</v>
      </c>
      <c r="E91" s="51" t="s">
        <v>325</v>
      </c>
      <c r="F91" s="46" t="s">
        <v>70</v>
      </c>
      <c r="G91" s="52" t="s">
        <v>326</v>
      </c>
      <c r="H91" s="52">
        <v>0.75</v>
      </c>
      <c r="I91" s="46"/>
      <c r="J91" s="46"/>
      <c r="K91" s="52">
        <v>0.75</v>
      </c>
      <c r="L91" s="52">
        <v>0.75</v>
      </c>
      <c r="M91" s="62">
        <v>71.25</v>
      </c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52">
        <v>0.75</v>
      </c>
      <c r="AA91" s="51" t="s">
        <v>324</v>
      </c>
      <c r="AB91" s="46">
        <v>3.5</v>
      </c>
      <c r="AC91" s="46" t="s">
        <v>97</v>
      </c>
      <c r="AD91" s="46" t="s">
        <v>79</v>
      </c>
      <c r="AE91" s="62">
        <v>71.25</v>
      </c>
      <c r="AF91" s="62">
        <v>71.25</v>
      </c>
      <c r="AG91" s="46"/>
      <c r="AH91" s="46">
        <f t="shared" si="9"/>
        <v>22.5</v>
      </c>
      <c r="AI91" s="46"/>
      <c r="AJ91" s="46">
        <f t="shared" si="10"/>
        <v>48.75</v>
      </c>
      <c r="AK91" s="46"/>
      <c r="AL91" s="46"/>
      <c r="AM91" s="46" t="s">
        <v>80</v>
      </c>
      <c r="AN91" s="46">
        <v>13607367208</v>
      </c>
      <c r="AO91" s="69"/>
    </row>
    <row r="92" ht="35" customHeight="1" spans="1:41">
      <c r="A92" s="46">
        <v>84</v>
      </c>
      <c r="B92" s="51" t="s">
        <v>327</v>
      </c>
      <c r="C92" s="46" t="s">
        <v>12</v>
      </c>
      <c r="D92" s="51" t="s">
        <v>328</v>
      </c>
      <c r="E92" s="51" t="s">
        <v>329</v>
      </c>
      <c r="F92" s="46" t="s">
        <v>70</v>
      </c>
      <c r="G92" s="52" t="s">
        <v>330</v>
      </c>
      <c r="H92" s="52">
        <v>0.987</v>
      </c>
      <c r="I92" s="46"/>
      <c r="J92" s="46"/>
      <c r="K92" s="52">
        <v>0.987</v>
      </c>
      <c r="L92" s="52">
        <v>0.987</v>
      </c>
      <c r="M92" s="61">
        <v>93.765</v>
      </c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52">
        <v>0.987</v>
      </c>
      <c r="AA92" s="51" t="s">
        <v>327</v>
      </c>
      <c r="AB92" s="46">
        <v>3.5</v>
      </c>
      <c r="AC92" s="46" t="s">
        <v>97</v>
      </c>
      <c r="AD92" s="46" t="s">
        <v>79</v>
      </c>
      <c r="AE92" s="61">
        <v>93.765</v>
      </c>
      <c r="AF92" s="61">
        <v>93.765</v>
      </c>
      <c r="AG92" s="46"/>
      <c r="AH92" s="46">
        <f t="shared" si="9"/>
        <v>29.61</v>
      </c>
      <c r="AI92" s="46"/>
      <c r="AJ92" s="46">
        <f t="shared" si="10"/>
        <v>64.155</v>
      </c>
      <c r="AK92" s="46"/>
      <c r="AL92" s="46"/>
      <c r="AM92" s="46" t="s">
        <v>80</v>
      </c>
      <c r="AN92" s="46">
        <v>13607367208</v>
      </c>
      <c r="AO92" s="69"/>
    </row>
    <row r="93" ht="35" customHeight="1" spans="1:41">
      <c r="A93" s="46">
        <v>85</v>
      </c>
      <c r="B93" s="51" t="s">
        <v>331</v>
      </c>
      <c r="C93" s="46" t="s">
        <v>12</v>
      </c>
      <c r="D93" s="51" t="s">
        <v>328</v>
      </c>
      <c r="E93" s="51" t="s">
        <v>332</v>
      </c>
      <c r="F93" s="46" t="s">
        <v>70</v>
      </c>
      <c r="G93" s="52" t="s">
        <v>333</v>
      </c>
      <c r="H93" s="52">
        <v>0.5</v>
      </c>
      <c r="I93" s="46"/>
      <c r="J93" s="46"/>
      <c r="K93" s="52">
        <v>0.5</v>
      </c>
      <c r="L93" s="52">
        <v>0.5</v>
      </c>
      <c r="M93" s="63">
        <v>47.5</v>
      </c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52">
        <v>0.5</v>
      </c>
      <c r="AA93" s="51" t="s">
        <v>331</v>
      </c>
      <c r="AB93" s="46">
        <v>3.5</v>
      </c>
      <c r="AC93" s="46" t="s">
        <v>97</v>
      </c>
      <c r="AD93" s="46" t="s">
        <v>79</v>
      </c>
      <c r="AE93" s="63">
        <v>47.5</v>
      </c>
      <c r="AF93" s="63">
        <v>47.5</v>
      </c>
      <c r="AG93" s="46"/>
      <c r="AH93" s="46">
        <f t="shared" si="9"/>
        <v>15</v>
      </c>
      <c r="AI93" s="46"/>
      <c r="AJ93" s="46">
        <f t="shared" si="10"/>
        <v>32.5</v>
      </c>
      <c r="AK93" s="46"/>
      <c r="AL93" s="46"/>
      <c r="AM93" s="46" t="s">
        <v>80</v>
      </c>
      <c r="AN93" s="46">
        <v>13607367208</v>
      </c>
      <c r="AO93" s="69"/>
    </row>
    <row r="94" ht="35" customHeight="1" spans="1:41">
      <c r="A94" s="46">
        <v>86</v>
      </c>
      <c r="B94" s="51" t="s">
        <v>334</v>
      </c>
      <c r="C94" s="46" t="s">
        <v>12</v>
      </c>
      <c r="D94" s="51" t="s">
        <v>328</v>
      </c>
      <c r="E94" s="51" t="s">
        <v>332</v>
      </c>
      <c r="F94" s="46" t="s">
        <v>70</v>
      </c>
      <c r="G94" s="52" t="s">
        <v>335</v>
      </c>
      <c r="H94" s="52">
        <v>1</v>
      </c>
      <c r="I94" s="46"/>
      <c r="J94" s="46"/>
      <c r="K94" s="52">
        <v>1</v>
      </c>
      <c r="L94" s="52">
        <v>1</v>
      </c>
      <c r="M94" s="60">
        <v>95</v>
      </c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52">
        <v>1</v>
      </c>
      <c r="AA94" s="51" t="s">
        <v>334</v>
      </c>
      <c r="AB94" s="46">
        <v>3.5</v>
      </c>
      <c r="AC94" s="46" t="s">
        <v>97</v>
      </c>
      <c r="AD94" s="46" t="s">
        <v>79</v>
      </c>
      <c r="AE94" s="60">
        <v>95</v>
      </c>
      <c r="AF94" s="60">
        <v>95</v>
      </c>
      <c r="AG94" s="46"/>
      <c r="AH94" s="46">
        <f t="shared" si="9"/>
        <v>30</v>
      </c>
      <c r="AI94" s="46"/>
      <c r="AJ94" s="46">
        <f t="shared" si="10"/>
        <v>65</v>
      </c>
      <c r="AK94" s="46"/>
      <c r="AL94" s="46"/>
      <c r="AM94" s="46" t="s">
        <v>80</v>
      </c>
      <c r="AN94" s="46">
        <v>13607367208</v>
      </c>
      <c r="AO94" s="69"/>
    </row>
    <row r="95" ht="35" customHeight="1" spans="1:41">
      <c r="A95" s="46">
        <v>87</v>
      </c>
      <c r="B95" s="51" t="s">
        <v>336</v>
      </c>
      <c r="C95" s="46" t="s">
        <v>12</v>
      </c>
      <c r="D95" s="51" t="s">
        <v>328</v>
      </c>
      <c r="E95" s="51" t="s">
        <v>337</v>
      </c>
      <c r="F95" s="46" t="s">
        <v>70</v>
      </c>
      <c r="G95" s="52" t="s">
        <v>338</v>
      </c>
      <c r="H95" s="52">
        <v>0.49</v>
      </c>
      <c r="I95" s="46"/>
      <c r="J95" s="46"/>
      <c r="K95" s="52">
        <v>0.49</v>
      </c>
      <c r="L95" s="52">
        <v>0.49</v>
      </c>
      <c r="M95" s="62">
        <v>46.55</v>
      </c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52">
        <v>0.49</v>
      </c>
      <c r="AA95" s="51" t="s">
        <v>336</v>
      </c>
      <c r="AB95" s="46">
        <v>3.5</v>
      </c>
      <c r="AC95" s="46" t="s">
        <v>97</v>
      </c>
      <c r="AD95" s="46" t="s">
        <v>79</v>
      </c>
      <c r="AE95" s="62">
        <v>46.55</v>
      </c>
      <c r="AF95" s="62">
        <v>46.55</v>
      </c>
      <c r="AG95" s="46"/>
      <c r="AH95" s="46">
        <f t="shared" si="9"/>
        <v>14.7</v>
      </c>
      <c r="AI95" s="46"/>
      <c r="AJ95" s="46">
        <f t="shared" si="10"/>
        <v>31.85</v>
      </c>
      <c r="AK95" s="46"/>
      <c r="AL95" s="46"/>
      <c r="AM95" s="46" t="s">
        <v>80</v>
      </c>
      <c r="AN95" s="46">
        <v>13607367208</v>
      </c>
      <c r="AO95" s="69"/>
    </row>
    <row r="96" ht="35" customHeight="1" spans="1:41">
      <c r="A96" s="46">
        <v>88</v>
      </c>
      <c r="B96" s="51" t="s">
        <v>339</v>
      </c>
      <c r="C96" s="46" t="s">
        <v>12</v>
      </c>
      <c r="D96" s="51" t="s">
        <v>86</v>
      </c>
      <c r="E96" s="51" t="s">
        <v>340</v>
      </c>
      <c r="F96" s="46" t="s">
        <v>70</v>
      </c>
      <c r="G96" s="52" t="s">
        <v>341</v>
      </c>
      <c r="H96" s="52">
        <v>1.2</v>
      </c>
      <c r="I96" s="46"/>
      <c r="J96" s="46"/>
      <c r="K96" s="52">
        <v>1.2</v>
      </c>
      <c r="L96" s="52">
        <v>1.2</v>
      </c>
      <c r="M96" s="60">
        <v>114</v>
      </c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52">
        <v>1.2</v>
      </c>
      <c r="AA96" s="51" t="s">
        <v>339</v>
      </c>
      <c r="AB96" s="46">
        <v>3.5</v>
      </c>
      <c r="AC96" s="46" t="s">
        <v>97</v>
      </c>
      <c r="AD96" s="46" t="s">
        <v>79</v>
      </c>
      <c r="AE96" s="60">
        <v>114</v>
      </c>
      <c r="AF96" s="60">
        <v>114</v>
      </c>
      <c r="AG96" s="46"/>
      <c r="AH96" s="46">
        <f t="shared" si="9"/>
        <v>36</v>
      </c>
      <c r="AI96" s="46"/>
      <c r="AJ96" s="46">
        <f t="shared" si="10"/>
        <v>78</v>
      </c>
      <c r="AK96" s="46"/>
      <c r="AL96" s="46"/>
      <c r="AM96" s="46" t="s">
        <v>80</v>
      </c>
      <c r="AN96" s="46">
        <v>13607367208</v>
      </c>
      <c r="AO96" s="69"/>
    </row>
    <row r="97" ht="35" customHeight="1" spans="1:41">
      <c r="A97" s="46">
        <v>89</v>
      </c>
      <c r="B97" s="51" t="s">
        <v>342</v>
      </c>
      <c r="C97" s="46" t="s">
        <v>12</v>
      </c>
      <c r="D97" s="51" t="s">
        <v>86</v>
      </c>
      <c r="E97" s="51" t="s">
        <v>343</v>
      </c>
      <c r="F97" s="46" t="s">
        <v>70</v>
      </c>
      <c r="G97" s="52" t="s">
        <v>344</v>
      </c>
      <c r="H97" s="52">
        <v>1.172</v>
      </c>
      <c r="I97" s="46"/>
      <c r="J97" s="46"/>
      <c r="K97" s="52">
        <v>1.172</v>
      </c>
      <c r="L97" s="52">
        <v>1.172</v>
      </c>
      <c r="M97" s="62">
        <v>111.34</v>
      </c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52">
        <v>1.172</v>
      </c>
      <c r="AA97" s="51" t="s">
        <v>342</v>
      </c>
      <c r="AB97" s="46">
        <v>3.5</v>
      </c>
      <c r="AC97" s="46" t="s">
        <v>97</v>
      </c>
      <c r="AD97" s="46" t="s">
        <v>79</v>
      </c>
      <c r="AE97" s="62">
        <v>111.34</v>
      </c>
      <c r="AF97" s="62">
        <v>111.34</v>
      </c>
      <c r="AG97" s="46"/>
      <c r="AH97" s="46">
        <f t="shared" si="9"/>
        <v>35.16</v>
      </c>
      <c r="AI97" s="46"/>
      <c r="AJ97" s="46">
        <f t="shared" si="10"/>
        <v>76.18</v>
      </c>
      <c r="AK97" s="46"/>
      <c r="AL97" s="46"/>
      <c r="AM97" s="46" t="s">
        <v>80</v>
      </c>
      <c r="AN97" s="46">
        <v>13607367208</v>
      </c>
      <c r="AO97" s="69"/>
    </row>
    <row r="98" ht="35" customHeight="1" spans="1:41">
      <c r="A98" s="46">
        <v>90</v>
      </c>
      <c r="B98" s="51" t="s">
        <v>345</v>
      </c>
      <c r="C98" s="46" t="s">
        <v>12</v>
      </c>
      <c r="D98" s="51" t="s">
        <v>86</v>
      </c>
      <c r="E98" s="51" t="s">
        <v>343</v>
      </c>
      <c r="F98" s="46" t="s">
        <v>70</v>
      </c>
      <c r="G98" s="52" t="s">
        <v>346</v>
      </c>
      <c r="H98" s="52">
        <v>0.92</v>
      </c>
      <c r="I98" s="46"/>
      <c r="J98" s="46"/>
      <c r="K98" s="52">
        <v>0.92</v>
      </c>
      <c r="L98" s="52">
        <v>0.92</v>
      </c>
      <c r="M98" s="63">
        <v>87.4</v>
      </c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52">
        <v>0.92</v>
      </c>
      <c r="AA98" s="51" t="s">
        <v>345</v>
      </c>
      <c r="AB98" s="46">
        <v>3.5</v>
      </c>
      <c r="AC98" s="46" t="s">
        <v>97</v>
      </c>
      <c r="AD98" s="46" t="s">
        <v>79</v>
      </c>
      <c r="AE98" s="63">
        <v>87.4</v>
      </c>
      <c r="AF98" s="63">
        <v>87.4</v>
      </c>
      <c r="AG98" s="46"/>
      <c r="AH98" s="46">
        <f t="shared" si="9"/>
        <v>27.6</v>
      </c>
      <c r="AI98" s="46"/>
      <c r="AJ98" s="46">
        <f t="shared" si="10"/>
        <v>59.8</v>
      </c>
      <c r="AK98" s="46"/>
      <c r="AL98" s="46"/>
      <c r="AM98" s="46" t="s">
        <v>80</v>
      </c>
      <c r="AN98" s="46">
        <v>13607367208</v>
      </c>
      <c r="AO98" s="69"/>
    </row>
    <row r="99" ht="35" customHeight="1" spans="1:41">
      <c r="A99" s="46">
        <v>91</v>
      </c>
      <c r="B99" s="51" t="s">
        <v>347</v>
      </c>
      <c r="C99" s="46" t="s">
        <v>12</v>
      </c>
      <c r="D99" s="51" t="s">
        <v>86</v>
      </c>
      <c r="E99" s="51" t="s">
        <v>348</v>
      </c>
      <c r="F99" s="46" t="s">
        <v>70</v>
      </c>
      <c r="G99" s="51" t="s">
        <v>349</v>
      </c>
      <c r="H99" s="52">
        <v>1</v>
      </c>
      <c r="I99" s="46"/>
      <c r="J99" s="46"/>
      <c r="K99" s="52">
        <v>1</v>
      </c>
      <c r="L99" s="52">
        <v>1</v>
      </c>
      <c r="M99" s="60">
        <v>95</v>
      </c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52">
        <v>1</v>
      </c>
      <c r="AA99" s="51" t="s">
        <v>347</v>
      </c>
      <c r="AB99" s="46">
        <v>3.5</v>
      </c>
      <c r="AC99" s="46" t="s">
        <v>97</v>
      </c>
      <c r="AD99" s="46" t="s">
        <v>79</v>
      </c>
      <c r="AE99" s="60">
        <v>95</v>
      </c>
      <c r="AF99" s="60">
        <v>95</v>
      </c>
      <c r="AG99" s="46"/>
      <c r="AH99" s="46">
        <f t="shared" si="9"/>
        <v>30</v>
      </c>
      <c r="AI99" s="46"/>
      <c r="AJ99" s="46">
        <f t="shared" si="10"/>
        <v>65</v>
      </c>
      <c r="AK99" s="46"/>
      <c r="AL99" s="46"/>
      <c r="AM99" s="46" t="s">
        <v>80</v>
      </c>
      <c r="AN99" s="46">
        <v>13607367208</v>
      </c>
      <c r="AO99" s="69"/>
    </row>
    <row r="100" ht="35" customHeight="1" spans="1:41">
      <c r="A100" s="46">
        <v>92</v>
      </c>
      <c r="B100" s="51" t="s">
        <v>350</v>
      </c>
      <c r="C100" s="46" t="s">
        <v>12</v>
      </c>
      <c r="D100" s="51" t="s">
        <v>351</v>
      </c>
      <c r="E100" s="51" t="s">
        <v>352</v>
      </c>
      <c r="F100" s="46" t="s">
        <v>70</v>
      </c>
      <c r="G100" s="51" t="s">
        <v>353</v>
      </c>
      <c r="H100" s="52">
        <v>0.8</v>
      </c>
      <c r="I100" s="46"/>
      <c r="J100" s="46"/>
      <c r="K100" s="52">
        <v>0.8</v>
      </c>
      <c r="L100" s="52">
        <v>0.8</v>
      </c>
      <c r="M100" s="60">
        <v>76</v>
      </c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52">
        <v>0.8</v>
      </c>
      <c r="AA100" s="51" t="s">
        <v>350</v>
      </c>
      <c r="AB100" s="46">
        <v>3.5</v>
      </c>
      <c r="AC100" s="46" t="s">
        <v>97</v>
      </c>
      <c r="AD100" s="46" t="s">
        <v>79</v>
      </c>
      <c r="AE100" s="60">
        <v>76</v>
      </c>
      <c r="AF100" s="60">
        <v>76</v>
      </c>
      <c r="AG100" s="46"/>
      <c r="AH100" s="46">
        <f t="shared" si="9"/>
        <v>24</v>
      </c>
      <c r="AI100" s="46"/>
      <c r="AJ100" s="46">
        <f t="shared" si="10"/>
        <v>52</v>
      </c>
      <c r="AK100" s="46"/>
      <c r="AL100" s="46"/>
      <c r="AM100" s="46" t="s">
        <v>80</v>
      </c>
      <c r="AN100" s="46">
        <v>13607367208</v>
      </c>
      <c r="AO100" s="69"/>
    </row>
    <row r="101" ht="35" customHeight="1" spans="1:41">
      <c r="A101" s="46">
        <v>93</v>
      </c>
      <c r="B101" s="51" t="s">
        <v>354</v>
      </c>
      <c r="C101" s="46" t="s">
        <v>12</v>
      </c>
      <c r="D101" s="51" t="s">
        <v>68</v>
      </c>
      <c r="E101" s="51" t="s">
        <v>355</v>
      </c>
      <c r="F101" s="46" t="s">
        <v>70</v>
      </c>
      <c r="G101" s="52" t="s">
        <v>356</v>
      </c>
      <c r="H101" s="52">
        <v>0.774</v>
      </c>
      <c r="I101" s="46"/>
      <c r="J101" s="46"/>
      <c r="K101" s="52">
        <v>0.774</v>
      </c>
      <c r="L101" s="52">
        <v>0.774</v>
      </c>
      <c r="M101" s="62">
        <v>73.53</v>
      </c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52">
        <v>0.774</v>
      </c>
      <c r="AA101" s="51" t="s">
        <v>354</v>
      </c>
      <c r="AB101" s="46">
        <v>3.5</v>
      </c>
      <c r="AC101" s="46" t="s">
        <v>97</v>
      </c>
      <c r="AD101" s="46" t="s">
        <v>79</v>
      </c>
      <c r="AE101" s="62">
        <v>73.53</v>
      </c>
      <c r="AF101" s="62">
        <v>73.53</v>
      </c>
      <c r="AG101" s="46"/>
      <c r="AH101" s="46">
        <f t="shared" si="9"/>
        <v>23.22</v>
      </c>
      <c r="AI101" s="46"/>
      <c r="AJ101" s="46">
        <f t="shared" si="10"/>
        <v>50.31</v>
      </c>
      <c r="AK101" s="46"/>
      <c r="AL101" s="46"/>
      <c r="AM101" s="46" t="s">
        <v>80</v>
      </c>
      <c r="AN101" s="46">
        <v>13607367208</v>
      </c>
      <c r="AO101" s="69"/>
    </row>
    <row r="102" ht="35" customHeight="1" spans="1:41">
      <c r="A102" s="46">
        <v>94</v>
      </c>
      <c r="B102" s="51" t="s">
        <v>357</v>
      </c>
      <c r="C102" s="46" t="s">
        <v>12</v>
      </c>
      <c r="D102" s="51" t="s">
        <v>68</v>
      </c>
      <c r="E102" s="51" t="s">
        <v>355</v>
      </c>
      <c r="F102" s="46" t="s">
        <v>70</v>
      </c>
      <c r="G102" s="52" t="s">
        <v>358</v>
      </c>
      <c r="H102" s="52">
        <v>0.345</v>
      </c>
      <c r="I102" s="46"/>
      <c r="J102" s="46"/>
      <c r="K102" s="52">
        <v>0.345</v>
      </c>
      <c r="L102" s="52">
        <v>0.345</v>
      </c>
      <c r="M102" s="61">
        <v>32.775</v>
      </c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52">
        <v>0.345</v>
      </c>
      <c r="AA102" s="51" t="s">
        <v>357</v>
      </c>
      <c r="AB102" s="46">
        <v>3.5</v>
      </c>
      <c r="AC102" s="46" t="s">
        <v>97</v>
      </c>
      <c r="AD102" s="46" t="s">
        <v>79</v>
      </c>
      <c r="AE102" s="61">
        <v>32.775</v>
      </c>
      <c r="AF102" s="61">
        <v>32.775</v>
      </c>
      <c r="AG102" s="46"/>
      <c r="AH102" s="46">
        <f t="shared" si="9"/>
        <v>10.35</v>
      </c>
      <c r="AI102" s="46"/>
      <c r="AJ102" s="46">
        <f t="shared" si="10"/>
        <v>22.425</v>
      </c>
      <c r="AK102" s="46"/>
      <c r="AL102" s="46"/>
      <c r="AM102" s="46" t="s">
        <v>80</v>
      </c>
      <c r="AN102" s="46">
        <v>13607367208</v>
      </c>
      <c r="AO102" s="69"/>
    </row>
    <row r="103" ht="35" customHeight="1" spans="1:41">
      <c r="A103" s="46">
        <v>95</v>
      </c>
      <c r="B103" s="51" t="s">
        <v>359</v>
      </c>
      <c r="C103" s="46" t="s">
        <v>12</v>
      </c>
      <c r="D103" s="51" t="s">
        <v>68</v>
      </c>
      <c r="E103" s="51" t="s">
        <v>355</v>
      </c>
      <c r="F103" s="46" t="s">
        <v>70</v>
      </c>
      <c r="G103" s="52" t="s">
        <v>360</v>
      </c>
      <c r="H103" s="52">
        <v>0.55</v>
      </c>
      <c r="I103" s="46"/>
      <c r="J103" s="46"/>
      <c r="K103" s="52">
        <v>0.55</v>
      </c>
      <c r="L103" s="52">
        <v>0.55</v>
      </c>
      <c r="M103" s="62">
        <v>52.25</v>
      </c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52">
        <v>0.55</v>
      </c>
      <c r="AA103" s="51" t="s">
        <v>359</v>
      </c>
      <c r="AB103" s="46">
        <v>3.5</v>
      </c>
      <c r="AC103" s="46" t="s">
        <v>97</v>
      </c>
      <c r="AD103" s="46" t="s">
        <v>79</v>
      </c>
      <c r="AE103" s="62">
        <v>52.25</v>
      </c>
      <c r="AF103" s="62">
        <v>52.25</v>
      </c>
      <c r="AG103" s="46"/>
      <c r="AH103" s="46">
        <f t="shared" si="9"/>
        <v>16.5</v>
      </c>
      <c r="AI103" s="46"/>
      <c r="AJ103" s="46">
        <f t="shared" si="10"/>
        <v>35.75</v>
      </c>
      <c r="AK103" s="46"/>
      <c r="AL103" s="46"/>
      <c r="AM103" s="46" t="s">
        <v>80</v>
      </c>
      <c r="AN103" s="46">
        <v>13607367208</v>
      </c>
      <c r="AO103" s="69"/>
    </row>
    <row r="104" ht="35" customHeight="1" spans="1:41">
      <c r="A104" s="46">
        <v>96</v>
      </c>
      <c r="B104" s="51" t="s">
        <v>361</v>
      </c>
      <c r="C104" s="46" t="s">
        <v>12</v>
      </c>
      <c r="D104" s="51" t="s">
        <v>68</v>
      </c>
      <c r="E104" s="51" t="s">
        <v>355</v>
      </c>
      <c r="F104" s="46" t="s">
        <v>70</v>
      </c>
      <c r="G104" s="51" t="s">
        <v>362</v>
      </c>
      <c r="H104" s="52">
        <v>0.375</v>
      </c>
      <c r="I104" s="46"/>
      <c r="J104" s="46"/>
      <c r="K104" s="52">
        <v>0.375</v>
      </c>
      <c r="L104" s="52">
        <v>0.375</v>
      </c>
      <c r="M104" s="61">
        <v>35.625</v>
      </c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52">
        <v>0.375</v>
      </c>
      <c r="AA104" s="51" t="s">
        <v>361</v>
      </c>
      <c r="AB104" s="46">
        <v>3.5</v>
      </c>
      <c r="AC104" s="46" t="s">
        <v>97</v>
      </c>
      <c r="AD104" s="46" t="s">
        <v>79</v>
      </c>
      <c r="AE104" s="61">
        <v>35.625</v>
      </c>
      <c r="AF104" s="61">
        <v>35.625</v>
      </c>
      <c r="AG104" s="46"/>
      <c r="AH104" s="46">
        <f t="shared" si="9"/>
        <v>11.25</v>
      </c>
      <c r="AI104" s="46"/>
      <c r="AJ104" s="46">
        <f t="shared" si="10"/>
        <v>24.375</v>
      </c>
      <c r="AK104" s="46"/>
      <c r="AL104" s="46"/>
      <c r="AM104" s="46" t="s">
        <v>80</v>
      </c>
      <c r="AN104" s="46">
        <v>13607367208</v>
      </c>
      <c r="AO104" s="69"/>
    </row>
    <row r="105" ht="35" customHeight="1" spans="1:41">
      <c r="A105" s="46">
        <v>97</v>
      </c>
      <c r="B105" s="51" t="s">
        <v>363</v>
      </c>
      <c r="C105" s="46" t="s">
        <v>12</v>
      </c>
      <c r="D105" s="51" t="s">
        <v>68</v>
      </c>
      <c r="E105" s="51" t="s">
        <v>364</v>
      </c>
      <c r="F105" s="46" t="s">
        <v>70</v>
      </c>
      <c r="G105" s="52" t="s">
        <v>365</v>
      </c>
      <c r="H105" s="52">
        <v>0.9</v>
      </c>
      <c r="I105" s="46"/>
      <c r="J105" s="46"/>
      <c r="K105" s="52">
        <v>0.9</v>
      </c>
      <c r="L105" s="52">
        <v>0.9</v>
      </c>
      <c r="M105" s="63">
        <v>85.5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52">
        <v>0.9</v>
      </c>
      <c r="AA105" s="51" t="s">
        <v>363</v>
      </c>
      <c r="AB105" s="46">
        <v>3.5</v>
      </c>
      <c r="AC105" s="46" t="s">
        <v>97</v>
      </c>
      <c r="AD105" s="46" t="s">
        <v>79</v>
      </c>
      <c r="AE105" s="63">
        <v>85.5</v>
      </c>
      <c r="AF105" s="63">
        <v>85.5</v>
      </c>
      <c r="AG105" s="46"/>
      <c r="AH105" s="46">
        <f t="shared" si="9"/>
        <v>27</v>
      </c>
      <c r="AI105" s="46"/>
      <c r="AJ105" s="46">
        <f t="shared" si="10"/>
        <v>58.5</v>
      </c>
      <c r="AK105" s="46"/>
      <c r="AL105" s="46"/>
      <c r="AM105" s="46" t="s">
        <v>80</v>
      </c>
      <c r="AN105" s="46">
        <v>13607367208</v>
      </c>
      <c r="AO105" s="69"/>
    </row>
    <row r="106" ht="35" customHeight="1" spans="1:41">
      <c r="A106" s="46">
        <v>98</v>
      </c>
      <c r="B106" s="51" t="s">
        <v>366</v>
      </c>
      <c r="C106" s="46" t="s">
        <v>12</v>
      </c>
      <c r="D106" s="51" t="s">
        <v>196</v>
      </c>
      <c r="E106" s="51" t="s">
        <v>197</v>
      </c>
      <c r="F106" s="46" t="s">
        <v>70</v>
      </c>
      <c r="G106" s="52" t="s">
        <v>367</v>
      </c>
      <c r="H106" s="52">
        <v>0.965</v>
      </c>
      <c r="I106" s="46"/>
      <c r="J106" s="46"/>
      <c r="K106" s="52">
        <v>0.965</v>
      </c>
      <c r="L106" s="52">
        <v>0.965</v>
      </c>
      <c r="M106" s="61">
        <v>91.675</v>
      </c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52">
        <v>0.965</v>
      </c>
      <c r="AA106" s="51" t="s">
        <v>366</v>
      </c>
      <c r="AB106" s="46">
        <v>3.5</v>
      </c>
      <c r="AC106" s="46" t="s">
        <v>97</v>
      </c>
      <c r="AD106" s="46" t="s">
        <v>79</v>
      </c>
      <c r="AE106" s="61">
        <v>91.675</v>
      </c>
      <c r="AF106" s="61">
        <v>91.675</v>
      </c>
      <c r="AG106" s="46"/>
      <c r="AH106" s="46">
        <f t="shared" si="9"/>
        <v>28.95</v>
      </c>
      <c r="AI106" s="46"/>
      <c r="AJ106" s="46">
        <f t="shared" si="10"/>
        <v>62.725</v>
      </c>
      <c r="AK106" s="46"/>
      <c r="AL106" s="46"/>
      <c r="AM106" s="46" t="s">
        <v>80</v>
      </c>
      <c r="AN106" s="46">
        <v>13607367208</v>
      </c>
      <c r="AO106" s="69"/>
    </row>
    <row r="107" ht="35" customHeight="1" spans="1:41">
      <c r="A107" s="46">
        <v>99</v>
      </c>
      <c r="B107" s="51" t="s">
        <v>368</v>
      </c>
      <c r="C107" s="46" t="s">
        <v>12</v>
      </c>
      <c r="D107" s="51" t="s">
        <v>196</v>
      </c>
      <c r="E107" s="51" t="s">
        <v>369</v>
      </c>
      <c r="F107" s="46" t="s">
        <v>70</v>
      </c>
      <c r="G107" s="52" t="s">
        <v>370</v>
      </c>
      <c r="H107" s="52">
        <v>1.3</v>
      </c>
      <c r="I107" s="46"/>
      <c r="J107" s="46"/>
      <c r="K107" s="52">
        <v>1.3</v>
      </c>
      <c r="L107" s="52">
        <v>1.3</v>
      </c>
      <c r="M107" s="63">
        <v>123.5</v>
      </c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52">
        <v>1.3</v>
      </c>
      <c r="AA107" s="51" t="s">
        <v>368</v>
      </c>
      <c r="AB107" s="46">
        <v>3.5</v>
      </c>
      <c r="AC107" s="46" t="s">
        <v>97</v>
      </c>
      <c r="AD107" s="46" t="s">
        <v>79</v>
      </c>
      <c r="AE107" s="63">
        <v>123.5</v>
      </c>
      <c r="AF107" s="63">
        <v>123.5</v>
      </c>
      <c r="AG107" s="46"/>
      <c r="AH107" s="46">
        <f t="shared" si="9"/>
        <v>39</v>
      </c>
      <c r="AI107" s="46"/>
      <c r="AJ107" s="46">
        <f t="shared" si="10"/>
        <v>84.5</v>
      </c>
      <c r="AK107" s="46"/>
      <c r="AL107" s="46"/>
      <c r="AM107" s="46" t="s">
        <v>80</v>
      </c>
      <c r="AN107" s="46">
        <v>13607367208</v>
      </c>
      <c r="AO107" s="69"/>
    </row>
    <row r="108" ht="35" customHeight="1" spans="1:41">
      <c r="A108" s="46">
        <v>100</v>
      </c>
      <c r="B108" s="51" t="s">
        <v>371</v>
      </c>
      <c r="C108" s="46" t="s">
        <v>12</v>
      </c>
      <c r="D108" s="51" t="s">
        <v>196</v>
      </c>
      <c r="E108" s="51" t="s">
        <v>372</v>
      </c>
      <c r="F108" s="46" t="s">
        <v>70</v>
      </c>
      <c r="G108" s="52" t="s">
        <v>373</v>
      </c>
      <c r="H108" s="52">
        <v>0.778</v>
      </c>
      <c r="I108" s="46"/>
      <c r="J108" s="46"/>
      <c r="K108" s="52">
        <v>0.778</v>
      </c>
      <c r="L108" s="52">
        <v>0.778</v>
      </c>
      <c r="M108" s="62">
        <v>73.91</v>
      </c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52">
        <v>0.778</v>
      </c>
      <c r="AA108" s="51" t="s">
        <v>371</v>
      </c>
      <c r="AB108" s="46">
        <v>3.5</v>
      </c>
      <c r="AC108" s="46" t="s">
        <v>97</v>
      </c>
      <c r="AD108" s="46" t="s">
        <v>79</v>
      </c>
      <c r="AE108" s="62">
        <v>73.91</v>
      </c>
      <c r="AF108" s="62">
        <v>73.91</v>
      </c>
      <c r="AG108" s="46"/>
      <c r="AH108" s="46">
        <f t="shared" si="9"/>
        <v>23.34</v>
      </c>
      <c r="AI108" s="46"/>
      <c r="AJ108" s="46">
        <f t="shared" si="10"/>
        <v>50.57</v>
      </c>
      <c r="AK108" s="46"/>
      <c r="AL108" s="46"/>
      <c r="AM108" s="46" t="s">
        <v>80</v>
      </c>
      <c r="AN108" s="46">
        <v>13607367208</v>
      </c>
      <c r="AO108" s="69"/>
    </row>
    <row r="109" ht="35" customHeight="1" spans="1:41">
      <c r="A109" s="46">
        <v>101</v>
      </c>
      <c r="B109" s="51" t="s">
        <v>374</v>
      </c>
      <c r="C109" s="46" t="s">
        <v>12</v>
      </c>
      <c r="D109" s="51" t="s">
        <v>196</v>
      </c>
      <c r="E109" s="51" t="s">
        <v>372</v>
      </c>
      <c r="F109" s="46" t="s">
        <v>70</v>
      </c>
      <c r="G109" s="52" t="s">
        <v>375</v>
      </c>
      <c r="H109" s="52">
        <v>1.21</v>
      </c>
      <c r="I109" s="46"/>
      <c r="J109" s="46"/>
      <c r="K109" s="52">
        <v>1.21</v>
      </c>
      <c r="L109" s="52">
        <v>1.21</v>
      </c>
      <c r="M109" s="62">
        <v>114.95</v>
      </c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52">
        <v>1.21</v>
      </c>
      <c r="AA109" s="51" t="s">
        <v>374</v>
      </c>
      <c r="AB109" s="46">
        <v>3.5</v>
      </c>
      <c r="AC109" s="46" t="s">
        <v>97</v>
      </c>
      <c r="AD109" s="46" t="s">
        <v>79</v>
      </c>
      <c r="AE109" s="62">
        <v>114.95</v>
      </c>
      <c r="AF109" s="62">
        <v>114.95</v>
      </c>
      <c r="AG109" s="46"/>
      <c r="AH109" s="46">
        <f t="shared" si="9"/>
        <v>36.3</v>
      </c>
      <c r="AI109" s="46"/>
      <c r="AJ109" s="46">
        <f t="shared" si="10"/>
        <v>78.65</v>
      </c>
      <c r="AK109" s="46"/>
      <c r="AL109" s="46"/>
      <c r="AM109" s="46" t="s">
        <v>80</v>
      </c>
      <c r="AN109" s="46">
        <v>13607367208</v>
      </c>
      <c r="AO109" s="69"/>
    </row>
    <row r="110" ht="35" customHeight="1" spans="1:41">
      <c r="A110" s="46">
        <v>102</v>
      </c>
      <c r="B110" s="51" t="s">
        <v>376</v>
      </c>
      <c r="C110" s="46" t="s">
        <v>12</v>
      </c>
      <c r="D110" s="51" t="s">
        <v>196</v>
      </c>
      <c r="E110" s="51" t="s">
        <v>377</v>
      </c>
      <c r="F110" s="46" t="s">
        <v>70</v>
      </c>
      <c r="G110" s="52" t="s">
        <v>378</v>
      </c>
      <c r="H110" s="52">
        <v>0.86</v>
      </c>
      <c r="I110" s="46"/>
      <c r="J110" s="46"/>
      <c r="K110" s="52">
        <v>0.86</v>
      </c>
      <c r="L110" s="52">
        <v>0.86</v>
      </c>
      <c r="M110" s="63">
        <v>81.7</v>
      </c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52">
        <v>0.86</v>
      </c>
      <c r="AA110" s="51" t="s">
        <v>376</v>
      </c>
      <c r="AB110" s="46">
        <v>3.5</v>
      </c>
      <c r="AC110" s="46" t="s">
        <v>97</v>
      </c>
      <c r="AD110" s="46" t="s">
        <v>79</v>
      </c>
      <c r="AE110" s="63">
        <v>81.7</v>
      </c>
      <c r="AF110" s="63">
        <v>81.7</v>
      </c>
      <c r="AG110" s="46"/>
      <c r="AH110" s="46">
        <f t="shared" ref="AH110:AH115" si="11">Z110*30</f>
        <v>25.8</v>
      </c>
      <c r="AI110" s="46"/>
      <c r="AJ110" s="46">
        <f t="shared" si="10"/>
        <v>55.9</v>
      </c>
      <c r="AK110" s="46"/>
      <c r="AL110" s="46"/>
      <c r="AM110" s="46" t="s">
        <v>80</v>
      </c>
      <c r="AN110" s="46">
        <v>13607367208</v>
      </c>
      <c r="AO110" s="69"/>
    </row>
    <row r="111" ht="35" customHeight="1" spans="1:41">
      <c r="A111" s="46">
        <v>103</v>
      </c>
      <c r="B111" s="51" t="s">
        <v>379</v>
      </c>
      <c r="C111" s="46" t="s">
        <v>12</v>
      </c>
      <c r="D111" s="51" t="s">
        <v>196</v>
      </c>
      <c r="E111" s="51" t="s">
        <v>380</v>
      </c>
      <c r="F111" s="46" t="s">
        <v>70</v>
      </c>
      <c r="G111" s="52" t="s">
        <v>381</v>
      </c>
      <c r="H111" s="52">
        <v>0.906</v>
      </c>
      <c r="I111" s="46"/>
      <c r="J111" s="46"/>
      <c r="K111" s="52">
        <v>0.906</v>
      </c>
      <c r="L111" s="52">
        <v>0.906</v>
      </c>
      <c r="M111" s="62">
        <v>86.07</v>
      </c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52">
        <v>0.906</v>
      </c>
      <c r="AA111" s="51" t="s">
        <v>379</v>
      </c>
      <c r="AB111" s="46">
        <v>3.5</v>
      </c>
      <c r="AC111" s="46" t="s">
        <v>97</v>
      </c>
      <c r="AD111" s="46" t="s">
        <v>79</v>
      </c>
      <c r="AE111" s="62">
        <v>86.07</v>
      </c>
      <c r="AF111" s="62">
        <v>86.07</v>
      </c>
      <c r="AG111" s="46"/>
      <c r="AH111" s="46">
        <f t="shared" si="11"/>
        <v>27.18</v>
      </c>
      <c r="AI111" s="46"/>
      <c r="AJ111" s="46">
        <f t="shared" si="10"/>
        <v>58.89</v>
      </c>
      <c r="AK111" s="46"/>
      <c r="AL111" s="46"/>
      <c r="AM111" s="46" t="s">
        <v>80</v>
      </c>
      <c r="AN111" s="46">
        <v>13607367208</v>
      </c>
      <c r="AO111" s="69"/>
    </row>
    <row r="112" ht="35" customHeight="1" spans="1:41">
      <c r="A112" s="46">
        <v>104</v>
      </c>
      <c r="B112" s="51" t="s">
        <v>382</v>
      </c>
      <c r="C112" s="46" t="s">
        <v>12</v>
      </c>
      <c r="D112" s="51" t="s">
        <v>196</v>
      </c>
      <c r="E112" s="51" t="s">
        <v>383</v>
      </c>
      <c r="F112" s="46" t="s">
        <v>70</v>
      </c>
      <c r="G112" s="52" t="s">
        <v>384</v>
      </c>
      <c r="H112" s="52">
        <v>1</v>
      </c>
      <c r="I112" s="46"/>
      <c r="J112" s="46"/>
      <c r="K112" s="52">
        <v>1</v>
      </c>
      <c r="L112" s="52">
        <v>1</v>
      </c>
      <c r="M112" s="60">
        <v>95</v>
      </c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52">
        <v>1</v>
      </c>
      <c r="AA112" s="51" t="s">
        <v>382</v>
      </c>
      <c r="AB112" s="46">
        <v>3.5</v>
      </c>
      <c r="AC112" s="46" t="s">
        <v>97</v>
      </c>
      <c r="AD112" s="46" t="s">
        <v>79</v>
      </c>
      <c r="AE112" s="60">
        <v>95</v>
      </c>
      <c r="AF112" s="60">
        <v>95</v>
      </c>
      <c r="AG112" s="46"/>
      <c r="AH112" s="46">
        <f t="shared" si="11"/>
        <v>30</v>
      </c>
      <c r="AI112" s="46"/>
      <c r="AJ112" s="46">
        <f t="shared" si="10"/>
        <v>65</v>
      </c>
      <c r="AK112" s="46"/>
      <c r="AL112" s="46"/>
      <c r="AM112" s="46" t="s">
        <v>80</v>
      </c>
      <c r="AN112" s="46">
        <v>13607367208</v>
      </c>
      <c r="AO112" s="69"/>
    </row>
    <row r="113" ht="35" customHeight="1" spans="1:41">
      <c r="A113" s="46">
        <v>105</v>
      </c>
      <c r="B113" s="51" t="s">
        <v>385</v>
      </c>
      <c r="C113" s="46" t="s">
        <v>12</v>
      </c>
      <c r="D113" s="51" t="s">
        <v>94</v>
      </c>
      <c r="E113" s="51" t="s">
        <v>386</v>
      </c>
      <c r="F113" s="46" t="s">
        <v>70</v>
      </c>
      <c r="G113" s="51" t="s">
        <v>387</v>
      </c>
      <c r="H113" s="52">
        <v>0.51</v>
      </c>
      <c r="I113" s="46"/>
      <c r="J113" s="46"/>
      <c r="K113" s="52">
        <v>0.51</v>
      </c>
      <c r="L113" s="52">
        <v>0.51</v>
      </c>
      <c r="M113" s="62">
        <v>48.45</v>
      </c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52">
        <v>0.51</v>
      </c>
      <c r="AA113" s="51" t="s">
        <v>385</v>
      </c>
      <c r="AB113" s="46">
        <v>3.5</v>
      </c>
      <c r="AC113" s="46" t="s">
        <v>97</v>
      </c>
      <c r="AD113" s="46" t="s">
        <v>79</v>
      </c>
      <c r="AE113" s="62">
        <v>48.45</v>
      </c>
      <c r="AF113" s="62">
        <v>48.45</v>
      </c>
      <c r="AG113" s="46"/>
      <c r="AH113" s="46">
        <f t="shared" si="11"/>
        <v>15.3</v>
      </c>
      <c r="AI113" s="46"/>
      <c r="AJ113" s="46">
        <f t="shared" si="10"/>
        <v>33.15</v>
      </c>
      <c r="AK113" s="46"/>
      <c r="AL113" s="46"/>
      <c r="AM113" s="46" t="s">
        <v>80</v>
      </c>
      <c r="AN113" s="46">
        <v>13607367208</v>
      </c>
      <c r="AO113" s="69"/>
    </row>
    <row r="114" ht="35" customHeight="1" spans="1:41">
      <c r="A114" s="46">
        <v>106</v>
      </c>
      <c r="B114" s="51" t="s">
        <v>388</v>
      </c>
      <c r="C114" s="46" t="s">
        <v>12</v>
      </c>
      <c r="D114" s="51" t="s">
        <v>389</v>
      </c>
      <c r="E114" s="51" t="s">
        <v>390</v>
      </c>
      <c r="F114" s="46" t="s">
        <v>70</v>
      </c>
      <c r="G114" s="51" t="s">
        <v>391</v>
      </c>
      <c r="H114" s="52">
        <v>0.905</v>
      </c>
      <c r="I114" s="46"/>
      <c r="J114" s="46"/>
      <c r="K114" s="52">
        <v>0.905</v>
      </c>
      <c r="L114" s="52">
        <v>0.905</v>
      </c>
      <c r="M114" s="61">
        <v>85.975</v>
      </c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52">
        <v>0.905</v>
      </c>
      <c r="AA114" s="51" t="s">
        <v>388</v>
      </c>
      <c r="AB114" s="46">
        <v>3.5</v>
      </c>
      <c r="AC114" s="46" t="s">
        <v>97</v>
      </c>
      <c r="AD114" s="46" t="s">
        <v>79</v>
      </c>
      <c r="AE114" s="61">
        <v>85.975</v>
      </c>
      <c r="AF114" s="61">
        <v>85.975</v>
      </c>
      <c r="AG114" s="46"/>
      <c r="AH114" s="46">
        <f t="shared" si="11"/>
        <v>27.15</v>
      </c>
      <c r="AI114" s="46"/>
      <c r="AJ114" s="46">
        <f t="shared" si="10"/>
        <v>58.825</v>
      </c>
      <c r="AK114" s="46"/>
      <c r="AL114" s="46"/>
      <c r="AM114" s="46" t="s">
        <v>80</v>
      </c>
      <c r="AN114" s="46">
        <v>13607367208</v>
      </c>
      <c r="AO114" s="69"/>
    </row>
    <row r="115" ht="35" customHeight="1" spans="1:41">
      <c r="A115" s="46">
        <v>107</v>
      </c>
      <c r="B115" s="51" t="s">
        <v>392</v>
      </c>
      <c r="C115" s="46" t="s">
        <v>12</v>
      </c>
      <c r="D115" s="51" t="s">
        <v>389</v>
      </c>
      <c r="E115" s="51" t="s">
        <v>386</v>
      </c>
      <c r="F115" s="46" t="s">
        <v>70</v>
      </c>
      <c r="G115" s="51" t="s">
        <v>393</v>
      </c>
      <c r="H115" s="52">
        <v>0.525</v>
      </c>
      <c r="I115" s="46"/>
      <c r="J115" s="46"/>
      <c r="K115" s="52">
        <v>0.525</v>
      </c>
      <c r="L115" s="52">
        <v>0.525</v>
      </c>
      <c r="M115" s="61">
        <v>49.875</v>
      </c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52">
        <v>0.525</v>
      </c>
      <c r="AA115" s="51" t="s">
        <v>392</v>
      </c>
      <c r="AB115" s="46">
        <v>3.5</v>
      </c>
      <c r="AC115" s="46" t="s">
        <v>97</v>
      </c>
      <c r="AD115" s="46" t="s">
        <v>79</v>
      </c>
      <c r="AE115" s="61">
        <v>49.875</v>
      </c>
      <c r="AF115" s="61">
        <v>49.875</v>
      </c>
      <c r="AG115" s="46"/>
      <c r="AH115" s="46">
        <f t="shared" si="11"/>
        <v>15.75</v>
      </c>
      <c r="AI115" s="46"/>
      <c r="AJ115" s="46">
        <f t="shared" si="10"/>
        <v>34.125</v>
      </c>
      <c r="AK115" s="46"/>
      <c r="AL115" s="46"/>
      <c r="AM115" s="46" t="s">
        <v>80</v>
      </c>
      <c r="AN115" s="46">
        <v>13607367208</v>
      </c>
      <c r="AO115" s="69"/>
    </row>
    <row r="116" ht="15.6" spans="1:41">
      <c r="A116" s="22" t="s">
        <v>13</v>
      </c>
      <c r="B116" s="22"/>
      <c r="C116" s="22"/>
      <c r="D116" s="23"/>
      <c r="E116" s="23"/>
      <c r="F116" s="38"/>
      <c r="G116" s="38"/>
      <c r="H116" s="23"/>
      <c r="I116" s="23"/>
      <c r="J116" s="23"/>
      <c r="K116" s="23"/>
      <c r="L116" s="23"/>
      <c r="M116" s="38"/>
      <c r="N116" s="38"/>
      <c r="O116" s="38"/>
      <c r="P116" s="38"/>
      <c r="Q116" s="38"/>
      <c r="R116" s="38"/>
      <c r="S116" s="38"/>
      <c r="T116" s="2"/>
      <c r="U116" s="38" t="s">
        <v>394</v>
      </c>
      <c r="V116" s="38"/>
      <c r="W116" s="38"/>
      <c r="X116" s="38"/>
      <c r="Y116" s="38"/>
      <c r="Z116" s="2"/>
      <c r="AA116" s="38" t="s">
        <v>395</v>
      </c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42" t="s">
        <v>396</v>
      </c>
      <c r="AM116" s="42"/>
      <c r="AN116" s="42"/>
      <c r="AO116" s="42"/>
    </row>
  </sheetData>
  <mergeCells count="36">
    <mergeCell ref="A1:B1"/>
    <mergeCell ref="A2:AO2"/>
    <mergeCell ref="C4:E4"/>
    <mergeCell ref="F4:K4"/>
    <mergeCell ref="L4:AE4"/>
    <mergeCell ref="AF4:AL4"/>
    <mergeCell ref="AM4:AN4"/>
    <mergeCell ref="H5:K5"/>
    <mergeCell ref="L5:M5"/>
    <mergeCell ref="N5:S5"/>
    <mergeCell ref="T5:Y5"/>
    <mergeCell ref="Z5:AE5"/>
    <mergeCell ref="A8:C8"/>
    <mergeCell ref="A116:C116"/>
    <mergeCell ref="M116:O116"/>
    <mergeCell ref="U116:Y116"/>
    <mergeCell ref="AA116:AE116"/>
    <mergeCell ref="AF116:AJ116"/>
    <mergeCell ref="AL116:AO116"/>
    <mergeCell ref="A4:A6"/>
    <mergeCell ref="B4:B6"/>
    <mergeCell ref="C5:C6"/>
    <mergeCell ref="D5:D6"/>
    <mergeCell ref="E5:E6"/>
    <mergeCell ref="F5:F6"/>
    <mergeCell ref="G5:G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4:AO6"/>
  </mergeCells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G14">
    <cfRule type="duplicateValues" dxfId="0" priority="6"/>
  </conditionalFormatting>
  <pageMargins left="0.751388888888889" right="0.751388888888889" top="1" bottom="1" header="0.5" footer="0.5"/>
  <pageSetup paperSize="9" scale="44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view="pageBreakPreview" zoomScaleNormal="100" workbookViewId="0">
      <selection activeCell="A4" sqref="A4:A7"/>
    </sheetView>
  </sheetViews>
  <sheetFormatPr defaultColWidth="8.88888888888889" defaultRowHeight="14.4"/>
  <cols>
    <col min="1" max="1" width="4.88888888888889" customWidth="1"/>
    <col min="2" max="2" width="7.33333333333333" customWidth="1"/>
    <col min="4" max="4" width="7.88888888888889" customWidth="1"/>
    <col min="7" max="7" width="6.55555555555556" customWidth="1"/>
    <col min="9" max="9" width="7.88888888888889" customWidth="1"/>
    <col min="10" max="10" width="7.66666666666667" customWidth="1"/>
    <col min="11" max="11" width="7.77777777777778" customWidth="1"/>
    <col min="12" max="12" width="5.77777777777778" customWidth="1"/>
    <col min="13" max="13" width="7.66666666666667" customWidth="1"/>
    <col min="14" max="14" width="5.77777777777778" customWidth="1"/>
    <col min="15" max="15" width="7.44444444444444" customWidth="1"/>
    <col min="16" max="16" width="5.66666666666667" customWidth="1"/>
    <col min="17" max="17" width="4.66666666666667" customWidth="1"/>
    <col min="18" max="18" width="7.77777777777778" customWidth="1"/>
    <col min="19" max="19" width="12.8888888888889" customWidth="1"/>
    <col min="20" max="20" width="7.77777777777778" customWidth="1"/>
  </cols>
  <sheetData>
    <row r="1" ht="15.6" spans="1:20">
      <c r="A1" s="1" t="s">
        <v>31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2.2" spans="1:20">
      <c r="A2" s="3" t="s">
        <v>397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15" spans="1:20">
      <c r="A3" s="5" t="s">
        <v>2</v>
      </c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>
      <c r="A4" s="7" t="s">
        <v>34</v>
      </c>
      <c r="B4" s="8" t="s">
        <v>398</v>
      </c>
      <c r="C4" s="9"/>
      <c r="D4" s="9"/>
      <c r="E4" s="9"/>
      <c r="F4" s="9"/>
      <c r="G4" s="9"/>
      <c r="H4" s="10"/>
      <c r="I4" s="24" t="s">
        <v>399</v>
      </c>
      <c r="J4" s="24"/>
      <c r="K4" s="25" t="s">
        <v>39</v>
      </c>
      <c r="L4" s="25"/>
      <c r="M4" s="25"/>
      <c r="N4" s="25"/>
      <c r="O4" s="25"/>
      <c r="P4" s="25"/>
      <c r="Q4" s="25"/>
      <c r="R4" s="39" t="s">
        <v>40</v>
      </c>
      <c r="S4" s="39"/>
      <c r="T4" s="13" t="s">
        <v>41</v>
      </c>
    </row>
    <row r="5" spans="1:20">
      <c r="A5" s="7"/>
      <c r="B5" s="11" t="s">
        <v>42</v>
      </c>
      <c r="C5" s="11" t="s">
        <v>43</v>
      </c>
      <c r="D5" s="11" t="s">
        <v>44</v>
      </c>
      <c r="E5" s="11" t="s">
        <v>35</v>
      </c>
      <c r="F5" s="11" t="s">
        <v>400</v>
      </c>
      <c r="G5" s="11" t="s">
        <v>401</v>
      </c>
      <c r="H5" s="11" t="s">
        <v>45</v>
      </c>
      <c r="I5" s="26" t="s">
        <v>58</v>
      </c>
      <c r="J5" s="26" t="s">
        <v>59</v>
      </c>
      <c r="K5" s="26" t="s">
        <v>19</v>
      </c>
      <c r="L5" s="26" t="s">
        <v>48</v>
      </c>
      <c r="M5" s="26" t="s">
        <v>49</v>
      </c>
      <c r="N5" s="26" t="s">
        <v>50</v>
      </c>
      <c r="O5" s="26" t="s">
        <v>51</v>
      </c>
      <c r="P5" s="26" t="s">
        <v>52</v>
      </c>
      <c r="Q5" s="26" t="s">
        <v>53</v>
      </c>
      <c r="R5" s="40" t="s">
        <v>54</v>
      </c>
      <c r="S5" s="40" t="s">
        <v>55</v>
      </c>
      <c r="T5" s="13"/>
    </row>
    <row r="6" spans="1:20">
      <c r="A6" s="7"/>
      <c r="B6" s="11"/>
      <c r="C6" s="11"/>
      <c r="D6" s="11"/>
      <c r="E6" s="11"/>
      <c r="F6" s="11"/>
      <c r="G6" s="11"/>
      <c r="H6" s="11"/>
      <c r="I6" s="26"/>
      <c r="J6" s="26"/>
      <c r="K6" s="26"/>
      <c r="L6" s="26"/>
      <c r="M6" s="26"/>
      <c r="N6" s="26"/>
      <c r="O6" s="26"/>
      <c r="P6" s="26"/>
      <c r="Q6" s="26"/>
      <c r="R6" s="41"/>
      <c r="S6" s="41"/>
      <c r="T6" s="13"/>
    </row>
    <row r="7" spans="1:20">
      <c r="A7" s="11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  <c r="T7" s="11">
        <v>20</v>
      </c>
    </row>
    <row r="8" ht="15.6" spans="1:20">
      <c r="A8" s="13" t="s">
        <v>66</v>
      </c>
      <c r="B8" s="13"/>
      <c r="C8" s="13"/>
      <c r="D8" s="13"/>
      <c r="E8" s="13"/>
      <c r="F8" s="13"/>
      <c r="G8" s="13"/>
      <c r="H8" s="13"/>
      <c r="I8" s="13">
        <v>29.001</v>
      </c>
      <c r="J8" s="13">
        <v>793.47</v>
      </c>
      <c r="K8" s="13">
        <v>793.47</v>
      </c>
      <c r="L8" s="13"/>
      <c r="M8" s="13">
        <v>261.009</v>
      </c>
      <c r="N8" s="13"/>
      <c r="O8" s="13">
        <v>532.461</v>
      </c>
      <c r="P8" s="27"/>
      <c r="Q8" s="27"/>
      <c r="R8" s="27"/>
      <c r="S8" s="27"/>
      <c r="T8" s="27"/>
    </row>
    <row r="9" ht="30" customHeight="1" spans="1:20">
      <c r="A9" s="13">
        <v>1</v>
      </c>
      <c r="B9" s="14" t="s">
        <v>12</v>
      </c>
      <c r="C9" s="14" t="s">
        <v>271</v>
      </c>
      <c r="D9" s="14" t="s">
        <v>402</v>
      </c>
      <c r="E9" s="13" t="s">
        <v>403</v>
      </c>
      <c r="F9" s="15" t="s">
        <v>404</v>
      </c>
      <c r="G9" s="16">
        <v>5</v>
      </c>
      <c r="H9" s="15" t="s">
        <v>405</v>
      </c>
      <c r="I9" s="28">
        <v>5</v>
      </c>
      <c r="J9" s="16">
        <v>135</v>
      </c>
      <c r="K9" s="13">
        <v>135</v>
      </c>
      <c r="L9" s="13"/>
      <c r="M9" s="13">
        <v>45</v>
      </c>
      <c r="N9" s="13"/>
      <c r="O9" s="13">
        <v>90</v>
      </c>
      <c r="P9" s="13"/>
      <c r="Q9" s="13"/>
      <c r="R9" s="13" t="s">
        <v>406</v>
      </c>
      <c r="S9" s="13">
        <v>18873686698</v>
      </c>
      <c r="T9" s="13"/>
    </row>
    <row r="10" ht="30" customHeight="1" spans="1:20">
      <c r="A10" s="17">
        <v>2</v>
      </c>
      <c r="B10" s="14" t="s">
        <v>12</v>
      </c>
      <c r="C10" s="14" t="s">
        <v>297</v>
      </c>
      <c r="D10" s="14" t="s">
        <v>298</v>
      </c>
      <c r="E10" s="17" t="s">
        <v>407</v>
      </c>
      <c r="F10" s="15" t="s">
        <v>408</v>
      </c>
      <c r="G10" s="18">
        <v>1.819</v>
      </c>
      <c r="H10" s="15" t="s">
        <v>405</v>
      </c>
      <c r="I10" s="29">
        <v>1.82</v>
      </c>
      <c r="J10" s="18">
        <v>60.564</v>
      </c>
      <c r="K10" s="13">
        <v>60.564</v>
      </c>
      <c r="L10" s="17"/>
      <c r="M10" s="13">
        <v>16.38</v>
      </c>
      <c r="N10" s="17"/>
      <c r="O10" s="13">
        <v>44.184</v>
      </c>
      <c r="P10" s="17"/>
      <c r="Q10" s="17"/>
      <c r="R10" s="13" t="s">
        <v>406</v>
      </c>
      <c r="S10" s="13">
        <v>18873686698</v>
      </c>
      <c r="T10" s="17"/>
    </row>
    <row r="11" ht="30" customHeight="1" spans="1:20">
      <c r="A11" s="13">
        <v>3</v>
      </c>
      <c r="B11" s="14" t="s">
        <v>12</v>
      </c>
      <c r="C11" s="14" t="s">
        <v>257</v>
      </c>
      <c r="D11" s="14" t="s">
        <v>409</v>
      </c>
      <c r="E11" s="17" t="s">
        <v>410</v>
      </c>
      <c r="F11" s="15" t="s">
        <v>411</v>
      </c>
      <c r="G11" s="16">
        <v>2</v>
      </c>
      <c r="H11" s="15" t="s">
        <v>405</v>
      </c>
      <c r="I11" s="30">
        <v>2</v>
      </c>
      <c r="J11" s="16">
        <v>54</v>
      </c>
      <c r="K11" s="13">
        <v>54</v>
      </c>
      <c r="L11" s="17"/>
      <c r="M11" s="13">
        <v>18</v>
      </c>
      <c r="N11" s="17"/>
      <c r="O11" s="13">
        <v>36</v>
      </c>
      <c r="P11" s="17"/>
      <c r="Q11" s="17"/>
      <c r="R11" s="13" t="s">
        <v>406</v>
      </c>
      <c r="S11" s="13">
        <v>18873686698</v>
      </c>
      <c r="T11" s="17"/>
    </row>
    <row r="12" ht="30" customHeight="1" spans="1:20">
      <c r="A12" s="17">
        <v>4</v>
      </c>
      <c r="B12" s="14" t="s">
        <v>12</v>
      </c>
      <c r="C12" s="14" t="s">
        <v>319</v>
      </c>
      <c r="D12" s="14" t="s">
        <v>320</v>
      </c>
      <c r="E12" s="17" t="s">
        <v>412</v>
      </c>
      <c r="F12" s="15" t="s">
        <v>413</v>
      </c>
      <c r="G12" s="18">
        <v>1.596</v>
      </c>
      <c r="H12" s="15" t="s">
        <v>405</v>
      </c>
      <c r="I12" s="31">
        <v>1.6</v>
      </c>
      <c r="J12" s="18">
        <v>38.199</v>
      </c>
      <c r="K12" s="13">
        <v>38.199</v>
      </c>
      <c r="L12" s="17"/>
      <c r="M12" s="13">
        <v>14.4</v>
      </c>
      <c r="N12" s="17"/>
      <c r="O12" s="13">
        <v>23.799</v>
      </c>
      <c r="P12" s="17"/>
      <c r="Q12" s="17"/>
      <c r="R12" s="13" t="s">
        <v>406</v>
      </c>
      <c r="S12" s="13">
        <v>18873686698</v>
      </c>
      <c r="T12" s="17"/>
    </row>
    <row r="13" ht="30" customHeight="1" spans="1:20">
      <c r="A13" s="13">
        <v>5</v>
      </c>
      <c r="B13" s="14" t="s">
        <v>12</v>
      </c>
      <c r="C13" s="14" t="s">
        <v>389</v>
      </c>
      <c r="D13" s="14" t="s">
        <v>414</v>
      </c>
      <c r="E13" s="17" t="s">
        <v>415</v>
      </c>
      <c r="F13" s="15" t="s">
        <v>416</v>
      </c>
      <c r="G13" s="18">
        <v>2.884</v>
      </c>
      <c r="H13" s="15" t="s">
        <v>405</v>
      </c>
      <c r="I13" s="29">
        <v>2.88</v>
      </c>
      <c r="J13" s="18">
        <v>60.564</v>
      </c>
      <c r="K13" s="13">
        <v>60.564</v>
      </c>
      <c r="L13" s="17"/>
      <c r="M13" s="13">
        <v>25.92</v>
      </c>
      <c r="N13" s="17"/>
      <c r="O13" s="13">
        <v>34.644</v>
      </c>
      <c r="P13" s="17"/>
      <c r="Q13" s="17"/>
      <c r="R13" s="13" t="s">
        <v>406</v>
      </c>
      <c r="S13" s="13">
        <v>18873686698</v>
      </c>
      <c r="T13" s="17"/>
    </row>
    <row r="14" ht="30" customHeight="1" spans="1:20">
      <c r="A14" s="17">
        <v>6</v>
      </c>
      <c r="B14" s="14" t="s">
        <v>12</v>
      </c>
      <c r="C14" s="14" t="s">
        <v>171</v>
      </c>
      <c r="D14" s="14" t="s">
        <v>417</v>
      </c>
      <c r="E14" s="17" t="s">
        <v>418</v>
      </c>
      <c r="F14" s="15" t="s">
        <v>419</v>
      </c>
      <c r="G14" s="18">
        <v>7.543</v>
      </c>
      <c r="H14" s="15" t="s">
        <v>405</v>
      </c>
      <c r="I14" s="29">
        <v>7.54</v>
      </c>
      <c r="J14" s="18">
        <v>208.797</v>
      </c>
      <c r="K14" s="13">
        <v>208.797</v>
      </c>
      <c r="L14" s="17"/>
      <c r="M14" s="13">
        <v>67.86</v>
      </c>
      <c r="N14" s="17"/>
      <c r="O14" s="13">
        <v>140.937</v>
      </c>
      <c r="P14" s="17"/>
      <c r="Q14" s="17"/>
      <c r="R14" s="13" t="s">
        <v>406</v>
      </c>
      <c r="S14" s="13">
        <v>18873686698</v>
      </c>
      <c r="T14" s="17"/>
    </row>
    <row r="15" ht="30" customHeight="1" spans="1:20">
      <c r="A15" s="13">
        <v>7</v>
      </c>
      <c r="B15" s="14" t="s">
        <v>12</v>
      </c>
      <c r="C15" s="14" t="s">
        <v>420</v>
      </c>
      <c r="D15" s="14" t="s">
        <v>414</v>
      </c>
      <c r="E15" s="17" t="s">
        <v>421</v>
      </c>
      <c r="F15" s="15" t="s">
        <v>422</v>
      </c>
      <c r="G15" s="18">
        <v>1.669</v>
      </c>
      <c r="H15" s="15" t="s">
        <v>405</v>
      </c>
      <c r="I15" s="28">
        <v>1.669</v>
      </c>
      <c r="J15" s="18">
        <v>51.723</v>
      </c>
      <c r="K15" s="13">
        <v>51.723</v>
      </c>
      <c r="L15" s="17"/>
      <c r="M15" s="13">
        <v>15.021</v>
      </c>
      <c r="N15" s="17"/>
      <c r="O15" s="13">
        <v>36.702</v>
      </c>
      <c r="P15" s="17"/>
      <c r="Q15" s="17"/>
      <c r="R15" s="13" t="s">
        <v>406</v>
      </c>
      <c r="S15" s="13">
        <v>18873686698</v>
      </c>
      <c r="T15" s="17"/>
    </row>
    <row r="16" ht="30" customHeight="1" spans="1:20">
      <c r="A16" s="17">
        <v>8</v>
      </c>
      <c r="B16" s="14" t="s">
        <v>12</v>
      </c>
      <c r="C16" s="14" t="s">
        <v>86</v>
      </c>
      <c r="D16" s="14" t="s">
        <v>340</v>
      </c>
      <c r="E16" s="17" t="s">
        <v>423</v>
      </c>
      <c r="F16" s="15" t="s">
        <v>424</v>
      </c>
      <c r="G16" s="18">
        <v>2.463</v>
      </c>
      <c r="H16" s="15" t="s">
        <v>405</v>
      </c>
      <c r="I16" s="29">
        <v>2.63</v>
      </c>
      <c r="J16" s="18">
        <v>51.723</v>
      </c>
      <c r="K16" s="13">
        <v>51.723</v>
      </c>
      <c r="L16" s="17"/>
      <c r="M16" s="13">
        <v>23.67</v>
      </c>
      <c r="N16" s="17"/>
      <c r="O16" s="13">
        <v>28.053</v>
      </c>
      <c r="P16" s="17"/>
      <c r="Q16" s="17"/>
      <c r="R16" s="13" t="s">
        <v>406</v>
      </c>
      <c r="S16" s="13">
        <v>18873686698</v>
      </c>
      <c r="T16" s="17"/>
    </row>
    <row r="17" ht="30" customHeight="1" spans="1:20">
      <c r="A17" s="13">
        <v>9</v>
      </c>
      <c r="B17" s="14" t="s">
        <v>12</v>
      </c>
      <c r="C17" s="14" t="s">
        <v>425</v>
      </c>
      <c r="D17" s="14" t="s">
        <v>426</v>
      </c>
      <c r="E17" s="17" t="s">
        <v>427</v>
      </c>
      <c r="F17" s="15" t="s">
        <v>428</v>
      </c>
      <c r="G17" s="19">
        <v>0.8</v>
      </c>
      <c r="H17" s="15" t="s">
        <v>405</v>
      </c>
      <c r="I17" s="32">
        <v>0.8</v>
      </c>
      <c r="J17" s="18">
        <v>40.275</v>
      </c>
      <c r="K17" s="13">
        <v>40.275</v>
      </c>
      <c r="L17" s="17"/>
      <c r="M17" s="13">
        <v>7.2</v>
      </c>
      <c r="N17" s="17"/>
      <c r="O17" s="13">
        <v>33.075</v>
      </c>
      <c r="P17" s="17"/>
      <c r="Q17" s="17"/>
      <c r="R17" s="13" t="s">
        <v>406</v>
      </c>
      <c r="S17" s="13">
        <v>18873686698</v>
      </c>
      <c r="T17" s="17"/>
    </row>
    <row r="18" ht="30" customHeight="1" spans="1:20">
      <c r="A18" s="13">
        <v>10</v>
      </c>
      <c r="B18" s="14" t="s">
        <v>12</v>
      </c>
      <c r="C18" s="17" t="s">
        <v>115</v>
      </c>
      <c r="D18" s="17" t="s">
        <v>429</v>
      </c>
      <c r="E18" s="17" t="s">
        <v>430</v>
      </c>
      <c r="F18" s="15" t="s">
        <v>431</v>
      </c>
      <c r="G18" s="20">
        <v>1.917</v>
      </c>
      <c r="H18" s="15" t="s">
        <v>405</v>
      </c>
      <c r="I18" s="33">
        <v>1.917</v>
      </c>
      <c r="J18" s="20">
        <v>68.565</v>
      </c>
      <c r="K18" s="13">
        <v>68.565</v>
      </c>
      <c r="L18" s="17"/>
      <c r="M18" s="13">
        <v>17.253</v>
      </c>
      <c r="N18" s="17"/>
      <c r="O18" s="13">
        <v>51.312</v>
      </c>
      <c r="P18" s="17"/>
      <c r="Q18" s="17"/>
      <c r="R18" s="13" t="s">
        <v>406</v>
      </c>
      <c r="S18" s="13">
        <v>18873686698</v>
      </c>
      <c r="T18" s="17"/>
    </row>
    <row r="19" ht="30" customHeight="1" spans="1:20">
      <c r="A19" s="17">
        <v>11</v>
      </c>
      <c r="B19" s="14" t="s">
        <v>12</v>
      </c>
      <c r="C19" s="17" t="s">
        <v>199</v>
      </c>
      <c r="D19" s="17" t="s">
        <v>432</v>
      </c>
      <c r="E19" s="17" t="s">
        <v>433</v>
      </c>
      <c r="F19" s="15" t="s">
        <v>434</v>
      </c>
      <c r="G19" s="21">
        <v>0.03</v>
      </c>
      <c r="H19" s="15" t="s">
        <v>405</v>
      </c>
      <c r="I19" s="34">
        <v>0.03</v>
      </c>
      <c r="J19" s="35">
        <v>0.63</v>
      </c>
      <c r="K19" s="13">
        <v>0.63</v>
      </c>
      <c r="L19" s="17"/>
      <c r="M19" s="13">
        <v>0.27</v>
      </c>
      <c r="N19" s="17"/>
      <c r="O19" s="13">
        <v>0.36</v>
      </c>
      <c r="P19" s="17"/>
      <c r="Q19" s="17"/>
      <c r="R19" s="13" t="s">
        <v>406</v>
      </c>
      <c r="S19" s="13">
        <v>18873686698</v>
      </c>
      <c r="T19" s="17"/>
    </row>
    <row r="20" ht="30" customHeight="1" spans="1:20">
      <c r="A20" s="13">
        <v>12</v>
      </c>
      <c r="B20" s="14" t="s">
        <v>12</v>
      </c>
      <c r="C20" s="17" t="s">
        <v>199</v>
      </c>
      <c r="D20" s="17" t="s">
        <v>432</v>
      </c>
      <c r="E20" s="17" t="s">
        <v>433</v>
      </c>
      <c r="F20" s="15" t="s">
        <v>434</v>
      </c>
      <c r="G20" s="21">
        <v>0.15</v>
      </c>
      <c r="H20" s="15" t="s">
        <v>405</v>
      </c>
      <c r="I20" s="34">
        <v>0.15</v>
      </c>
      <c r="J20" s="20">
        <v>3.15</v>
      </c>
      <c r="K20" s="13">
        <v>3.15</v>
      </c>
      <c r="L20" s="17"/>
      <c r="M20" s="13">
        <v>1.35</v>
      </c>
      <c r="N20" s="17"/>
      <c r="O20" s="13">
        <v>1.8</v>
      </c>
      <c r="P20" s="17"/>
      <c r="Q20" s="17"/>
      <c r="R20" s="13" t="s">
        <v>406</v>
      </c>
      <c r="S20" s="13">
        <v>18873686698</v>
      </c>
      <c r="T20" s="17"/>
    </row>
    <row r="21" ht="30" customHeight="1" spans="1:20">
      <c r="A21" s="17">
        <v>13</v>
      </c>
      <c r="B21" s="14" t="s">
        <v>12</v>
      </c>
      <c r="C21" s="17" t="s">
        <v>199</v>
      </c>
      <c r="D21" s="17" t="s">
        <v>432</v>
      </c>
      <c r="E21" s="17" t="s">
        <v>433</v>
      </c>
      <c r="F21" s="15" t="s">
        <v>434</v>
      </c>
      <c r="G21" s="20">
        <v>0.03</v>
      </c>
      <c r="H21" s="15" t="s">
        <v>405</v>
      </c>
      <c r="I21" s="33">
        <v>0.03</v>
      </c>
      <c r="J21" s="35">
        <v>0.63</v>
      </c>
      <c r="K21" s="13">
        <v>0.63</v>
      </c>
      <c r="L21" s="17"/>
      <c r="M21" s="13">
        <v>0.27</v>
      </c>
      <c r="N21" s="17"/>
      <c r="O21" s="13">
        <v>0.36</v>
      </c>
      <c r="P21" s="17"/>
      <c r="Q21" s="17"/>
      <c r="R21" s="13" t="s">
        <v>406</v>
      </c>
      <c r="S21" s="13">
        <v>18873686698</v>
      </c>
      <c r="T21" s="17"/>
    </row>
    <row r="22" ht="30" customHeight="1" spans="1:20">
      <c r="A22" s="13">
        <v>14</v>
      </c>
      <c r="B22" s="14" t="s">
        <v>12</v>
      </c>
      <c r="C22" s="17" t="s">
        <v>199</v>
      </c>
      <c r="D22" s="17" t="s">
        <v>432</v>
      </c>
      <c r="E22" s="17" t="s">
        <v>433</v>
      </c>
      <c r="F22" s="15" t="s">
        <v>434</v>
      </c>
      <c r="G22" s="21">
        <v>0.054</v>
      </c>
      <c r="H22" s="15" t="s">
        <v>405</v>
      </c>
      <c r="I22" s="34">
        <v>0.054</v>
      </c>
      <c r="J22" s="35">
        <v>1.13</v>
      </c>
      <c r="K22" s="13">
        <v>1.13</v>
      </c>
      <c r="L22" s="17"/>
      <c r="M22" s="13">
        <v>0.486</v>
      </c>
      <c r="N22" s="17"/>
      <c r="O22" s="13">
        <v>0.644</v>
      </c>
      <c r="P22" s="17"/>
      <c r="Q22" s="17"/>
      <c r="R22" s="13" t="s">
        <v>406</v>
      </c>
      <c r="S22" s="13">
        <v>18873686698</v>
      </c>
      <c r="T22" s="17"/>
    </row>
    <row r="23" ht="30" customHeight="1" spans="1:20">
      <c r="A23" s="17">
        <v>15</v>
      </c>
      <c r="B23" s="14" t="s">
        <v>12</v>
      </c>
      <c r="C23" s="17" t="s">
        <v>199</v>
      </c>
      <c r="D23" s="17" t="s">
        <v>432</v>
      </c>
      <c r="E23" s="17" t="s">
        <v>433</v>
      </c>
      <c r="F23" s="15" t="s">
        <v>435</v>
      </c>
      <c r="G23" s="21">
        <v>0.022</v>
      </c>
      <c r="H23" s="15" t="s">
        <v>405</v>
      </c>
      <c r="I23" s="34">
        <v>0.022</v>
      </c>
      <c r="J23" s="35">
        <v>0.46</v>
      </c>
      <c r="K23" s="13">
        <v>0.46</v>
      </c>
      <c r="L23" s="17"/>
      <c r="M23" s="13">
        <v>0.198</v>
      </c>
      <c r="N23" s="17"/>
      <c r="O23" s="13">
        <v>0.262</v>
      </c>
      <c r="P23" s="17"/>
      <c r="Q23" s="17"/>
      <c r="R23" s="13" t="s">
        <v>406</v>
      </c>
      <c r="S23" s="13">
        <v>18873686698</v>
      </c>
      <c r="T23" s="17"/>
    </row>
    <row r="24" ht="30" customHeight="1" spans="1:20">
      <c r="A24" s="13">
        <v>16</v>
      </c>
      <c r="B24" s="14" t="s">
        <v>12</v>
      </c>
      <c r="C24" s="17" t="s">
        <v>199</v>
      </c>
      <c r="D24" s="17" t="s">
        <v>432</v>
      </c>
      <c r="E24" s="17" t="s">
        <v>433</v>
      </c>
      <c r="F24" s="15" t="s">
        <v>435</v>
      </c>
      <c r="G24" s="21">
        <v>0.07</v>
      </c>
      <c r="H24" s="15" t="s">
        <v>405</v>
      </c>
      <c r="I24" s="34">
        <v>0.07</v>
      </c>
      <c r="J24" s="20">
        <v>1.47</v>
      </c>
      <c r="K24" s="13">
        <v>1.47</v>
      </c>
      <c r="L24" s="17"/>
      <c r="M24" s="13">
        <v>0.63</v>
      </c>
      <c r="N24" s="17"/>
      <c r="O24" s="13">
        <v>0.84</v>
      </c>
      <c r="P24" s="17"/>
      <c r="Q24" s="17"/>
      <c r="R24" s="13" t="s">
        <v>406</v>
      </c>
      <c r="S24" s="13">
        <v>18873686698</v>
      </c>
      <c r="T24" s="17"/>
    </row>
    <row r="25" ht="30" customHeight="1" spans="1:20">
      <c r="A25" s="17">
        <v>17</v>
      </c>
      <c r="B25" s="14" t="s">
        <v>12</v>
      </c>
      <c r="C25" s="17" t="s">
        <v>199</v>
      </c>
      <c r="D25" s="17" t="s">
        <v>432</v>
      </c>
      <c r="E25" s="17" t="s">
        <v>433</v>
      </c>
      <c r="F25" s="15" t="s">
        <v>436</v>
      </c>
      <c r="G25" s="21">
        <v>0.096</v>
      </c>
      <c r="H25" s="15" t="s">
        <v>405</v>
      </c>
      <c r="I25" s="34">
        <v>0.096</v>
      </c>
      <c r="J25" s="35">
        <v>2.02</v>
      </c>
      <c r="K25" s="13">
        <v>2.02</v>
      </c>
      <c r="L25" s="17"/>
      <c r="M25" s="13">
        <v>0.864</v>
      </c>
      <c r="N25" s="17"/>
      <c r="O25" s="13">
        <v>1.156</v>
      </c>
      <c r="P25" s="17"/>
      <c r="Q25" s="17"/>
      <c r="R25" s="13" t="s">
        <v>406</v>
      </c>
      <c r="S25" s="13">
        <v>18873686698</v>
      </c>
      <c r="T25" s="17"/>
    </row>
    <row r="26" ht="30" customHeight="1" spans="1:20">
      <c r="A26" s="13">
        <v>18</v>
      </c>
      <c r="B26" s="14" t="s">
        <v>12</v>
      </c>
      <c r="C26" s="17" t="s">
        <v>199</v>
      </c>
      <c r="D26" s="17" t="s">
        <v>432</v>
      </c>
      <c r="E26" s="17" t="s">
        <v>433</v>
      </c>
      <c r="F26" s="15" t="s">
        <v>436</v>
      </c>
      <c r="G26" s="21">
        <v>0.069</v>
      </c>
      <c r="H26" s="15" t="s">
        <v>405</v>
      </c>
      <c r="I26" s="34">
        <v>0.069</v>
      </c>
      <c r="J26" s="36">
        <v>1.45</v>
      </c>
      <c r="K26" s="13">
        <v>1.45</v>
      </c>
      <c r="L26" s="17"/>
      <c r="M26" s="13">
        <v>0.621</v>
      </c>
      <c r="N26" s="17"/>
      <c r="O26" s="13">
        <v>0.829</v>
      </c>
      <c r="P26" s="17"/>
      <c r="Q26" s="17"/>
      <c r="R26" s="13" t="s">
        <v>406</v>
      </c>
      <c r="S26" s="13">
        <v>18873686698</v>
      </c>
      <c r="T26" s="17"/>
    </row>
    <row r="27" ht="30" customHeight="1" spans="1:20">
      <c r="A27" s="17">
        <v>19</v>
      </c>
      <c r="B27" s="14" t="s">
        <v>12</v>
      </c>
      <c r="C27" s="17" t="s">
        <v>199</v>
      </c>
      <c r="D27" s="17" t="s">
        <v>432</v>
      </c>
      <c r="E27" s="17" t="s">
        <v>433</v>
      </c>
      <c r="F27" s="15" t="s">
        <v>436</v>
      </c>
      <c r="G27" s="21">
        <v>0.036</v>
      </c>
      <c r="H27" s="15" t="s">
        <v>405</v>
      </c>
      <c r="I27" s="34">
        <v>0.036</v>
      </c>
      <c r="J27" s="35">
        <v>0.76</v>
      </c>
      <c r="K27" s="13">
        <v>0.76</v>
      </c>
      <c r="L27" s="17"/>
      <c r="M27" s="13">
        <v>0.324</v>
      </c>
      <c r="N27" s="17"/>
      <c r="O27" s="13">
        <v>0.436</v>
      </c>
      <c r="P27" s="17"/>
      <c r="Q27" s="17"/>
      <c r="R27" s="13" t="s">
        <v>406</v>
      </c>
      <c r="S27" s="13">
        <v>18873686698</v>
      </c>
      <c r="T27" s="17"/>
    </row>
    <row r="28" ht="30" customHeight="1" spans="1:20">
      <c r="A28" s="13">
        <v>20</v>
      </c>
      <c r="B28" s="14" t="s">
        <v>12</v>
      </c>
      <c r="C28" s="17" t="s">
        <v>437</v>
      </c>
      <c r="D28" s="17" t="s">
        <v>438</v>
      </c>
      <c r="E28" s="17" t="s">
        <v>433</v>
      </c>
      <c r="F28" s="15" t="s">
        <v>439</v>
      </c>
      <c r="G28" s="21">
        <v>0.065</v>
      </c>
      <c r="H28" s="15" t="s">
        <v>405</v>
      </c>
      <c r="I28" s="34">
        <v>0.065</v>
      </c>
      <c r="J28" s="35">
        <v>1.37</v>
      </c>
      <c r="K28" s="13">
        <v>1.37</v>
      </c>
      <c r="L28" s="17"/>
      <c r="M28" s="13">
        <v>0.585</v>
      </c>
      <c r="N28" s="17"/>
      <c r="O28" s="13">
        <v>0.785</v>
      </c>
      <c r="P28" s="17"/>
      <c r="Q28" s="17"/>
      <c r="R28" s="13" t="s">
        <v>406</v>
      </c>
      <c r="S28" s="13">
        <v>18873686698</v>
      </c>
      <c r="T28" s="17"/>
    </row>
    <row r="29" ht="30" customHeight="1" spans="1:20">
      <c r="A29" s="17">
        <v>21</v>
      </c>
      <c r="B29" s="14" t="s">
        <v>12</v>
      </c>
      <c r="C29" s="17" t="s">
        <v>437</v>
      </c>
      <c r="D29" s="17" t="s">
        <v>438</v>
      </c>
      <c r="E29" s="17" t="s">
        <v>433</v>
      </c>
      <c r="F29" s="15" t="s">
        <v>434</v>
      </c>
      <c r="G29" s="20">
        <v>0.124</v>
      </c>
      <c r="H29" s="15" t="s">
        <v>405</v>
      </c>
      <c r="I29" s="33">
        <v>0.124</v>
      </c>
      <c r="J29" s="35">
        <v>2.6</v>
      </c>
      <c r="K29" s="13">
        <v>2.6</v>
      </c>
      <c r="L29" s="17"/>
      <c r="M29" s="13">
        <v>1.116</v>
      </c>
      <c r="N29" s="17"/>
      <c r="O29" s="13">
        <v>1.484</v>
      </c>
      <c r="P29" s="17"/>
      <c r="Q29" s="17"/>
      <c r="R29" s="13" t="s">
        <v>406</v>
      </c>
      <c r="S29" s="13">
        <v>18873686698</v>
      </c>
      <c r="T29" s="17"/>
    </row>
    <row r="30" ht="30" customHeight="1" spans="1:20">
      <c r="A30" s="13">
        <v>22</v>
      </c>
      <c r="B30" s="14" t="s">
        <v>12</v>
      </c>
      <c r="C30" s="17" t="s">
        <v>437</v>
      </c>
      <c r="D30" s="17" t="s">
        <v>438</v>
      </c>
      <c r="E30" s="17" t="s">
        <v>433</v>
      </c>
      <c r="F30" s="15" t="s">
        <v>434</v>
      </c>
      <c r="G30" s="21">
        <v>0.085</v>
      </c>
      <c r="H30" s="15" t="s">
        <v>405</v>
      </c>
      <c r="I30" s="34">
        <v>0.085</v>
      </c>
      <c r="J30" s="35">
        <v>1.79</v>
      </c>
      <c r="K30" s="13">
        <v>1.79</v>
      </c>
      <c r="L30" s="17"/>
      <c r="M30" s="13">
        <v>0.765</v>
      </c>
      <c r="N30" s="17"/>
      <c r="O30" s="13">
        <v>1.025</v>
      </c>
      <c r="P30" s="17"/>
      <c r="Q30" s="17"/>
      <c r="R30" s="13" t="s">
        <v>406</v>
      </c>
      <c r="S30" s="13">
        <v>18873686698</v>
      </c>
      <c r="T30" s="17"/>
    </row>
    <row r="31" ht="30" customHeight="1" spans="1:20">
      <c r="A31" s="17">
        <v>23</v>
      </c>
      <c r="B31" s="17" t="s">
        <v>12</v>
      </c>
      <c r="C31" s="17" t="s">
        <v>437</v>
      </c>
      <c r="D31" s="17" t="s">
        <v>438</v>
      </c>
      <c r="E31" s="17" t="s">
        <v>433</v>
      </c>
      <c r="F31" s="17" t="s">
        <v>440</v>
      </c>
      <c r="G31" s="17">
        <v>0.116</v>
      </c>
      <c r="H31" s="17" t="s">
        <v>405</v>
      </c>
      <c r="I31" s="17">
        <v>0.116</v>
      </c>
      <c r="J31" s="17">
        <v>2.44</v>
      </c>
      <c r="K31" s="17">
        <v>2.44</v>
      </c>
      <c r="L31" s="17"/>
      <c r="M31" s="17">
        <v>1.044</v>
      </c>
      <c r="N31" s="17"/>
      <c r="O31" s="17">
        <v>1.396</v>
      </c>
      <c r="P31" s="17"/>
      <c r="Q31" s="17"/>
      <c r="R31" s="17" t="s">
        <v>406</v>
      </c>
      <c r="S31" s="17">
        <v>18873686698</v>
      </c>
      <c r="T31" s="17"/>
    </row>
    <row r="32" ht="30" customHeight="1" spans="1:20">
      <c r="A32" s="17">
        <v>24</v>
      </c>
      <c r="B32" s="17" t="s">
        <v>12</v>
      </c>
      <c r="C32" s="17" t="s">
        <v>437</v>
      </c>
      <c r="D32" s="17" t="s">
        <v>438</v>
      </c>
      <c r="E32" s="17" t="s">
        <v>433</v>
      </c>
      <c r="F32" s="17" t="s">
        <v>440</v>
      </c>
      <c r="G32" s="17">
        <v>0.11</v>
      </c>
      <c r="H32" s="17" t="s">
        <v>405</v>
      </c>
      <c r="I32" s="17">
        <v>0.11</v>
      </c>
      <c r="J32" s="17">
        <v>2.31</v>
      </c>
      <c r="K32" s="17">
        <v>2.31</v>
      </c>
      <c r="L32" s="17"/>
      <c r="M32" s="17">
        <v>0.99</v>
      </c>
      <c r="N32" s="17"/>
      <c r="O32" s="17">
        <v>1.32</v>
      </c>
      <c r="P32" s="17"/>
      <c r="Q32" s="17"/>
      <c r="R32" s="17" t="s">
        <v>406</v>
      </c>
      <c r="S32" s="17">
        <v>18873686698</v>
      </c>
      <c r="T32" s="17"/>
    </row>
    <row r="33" ht="30" customHeight="1" spans="1:20">
      <c r="A33" s="17">
        <v>25</v>
      </c>
      <c r="B33" s="17" t="s">
        <v>12</v>
      </c>
      <c r="C33" s="17" t="s">
        <v>437</v>
      </c>
      <c r="D33" s="17" t="s">
        <v>438</v>
      </c>
      <c r="E33" s="17" t="s">
        <v>433</v>
      </c>
      <c r="F33" s="17" t="s">
        <v>439</v>
      </c>
      <c r="G33" s="17">
        <v>0.088</v>
      </c>
      <c r="H33" s="17" t="s">
        <v>405</v>
      </c>
      <c r="I33" s="17">
        <v>0.088</v>
      </c>
      <c r="J33" s="17">
        <v>1.85</v>
      </c>
      <c r="K33" s="17">
        <v>1.85</v>
      </c>
      <c r="L33" s="17"/>
      <c r="M33" s="17">
        <v>0.792</v>
      </c>
      <c r="N33" s="17"/>
      <c r="O33" s="17">
        <v>1.058</v>
      </c>
      <c r="P33" s="17"/>
      <c r="Q33" s="17"/>
      <c r="R33" s="17" t="s">
        <v>406</v>
      </c>
      <c r="S33" s="17">
        <v>18873686698</v>
      </c>
      <c r="T33" s="17"/>
    </row>
    <row r="34" spans="1:20">
      <c r="A34" s="22" t="s">
        <v>13</v>
      </c>
      <c r="B34" s="22"/>
      <c r="C34" s="22"/>
      <c r="D34" s="23"/>
      <c r="E34" s="23" t="s">
        <v>394</v>
      </c>
      <c r="F34" s="23"/>
      <c r="G34" s="23" t="s">
        <v>395</v>
      </c>
      <c r="H34" s="23"/>
      <c r="I34" s="23"/>
      <c r="J34" s="37"/>
      <c r="K34" s="37"/>
      <c r="L34" s="37"/>
      <c r="M34" s="37"/>
      <c r="N34" s="37"/>
      <c r="O34" s="37"/>
      <c r="P34" s="38"/>
      <c r="Q34" s="23"/>
      <c r="R34" s="42" t="s">
        <v>441</v>
      </c>
      <c r="S34" s="42"/>
      <c r="T34" s="42"/>
    </row>
    <row r="35" ht="15.6" spans="1:20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ht="15.6" spans="1:20">
      <c r="A36" s="22" t="s">
        <v>442</v>
      </c>
      <c r="B36" s="22"/>
      <c r="C36" s="22"/>
      <c r="D36" s="22"/>
      <c r="E36" s="22"/>
      <c r="F36" s="22"/>
      <c r="G36" s="22"/>
      <c r="H36" s="22"/>
      <c r="I36" s="22"/>
      <c r="J36" s="2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mergeCells count="32">
    <mergeCell ref="A1:B1"/>
    <mergeCell ref="A2:T2"/>
    <mergeCell ref="A3:D3"/>
    <mergeCell ref="B4:H4"/>
    <mergeCell ref="I4:J4"/>
    <mergeCell ref="K4:Q4"/>
    <mergeCell ref="R4:S4"/>
    <mergeCell ref="A8:H8"/>
    <mergeCell ref="A34:C34"/>
    <mergeCell ref="K34:O34"/>
    <mergeCell ref="R34:T34"/>
    <mergeCell ref="A36:J36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ageMargins left="0.751388888888889" right="0.751388888888889" top="1" bottom="1" header="0.5" footer="0.5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安防1</vt:lpstr>
      <vt:lpstr>提质1</vt:lpstr>
      <vt:lpstr>提质2</vt:lpstr>
      <vt:lpstr>安防2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陈剑</cp:lastModifiedBy>
  <dcterms:created xsi:type="dcterms:W3CDTF">2022-11-24T02:04:00Z</dcterms:created>
  <dcterms:modified xsi:type="dcterms:W3CDTF">2022-11-30T00:10:40Z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54C9B55A8066461C8264540367B1C57F</vt:lpwstr>
  </property>
  <property fmtid="{D5CDD505-2E9C-101B-9397-08002B2CF9AE}" pid="3" name="KSOProductBuildVer">
    <vt:lpwstr>2052-11.1.0.12763</vt:lpwstr>
  </property>
</Properties>
</file>